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360" yWindow="225" windowWidth="19425" windowHeight="9420"/>
  </bookViews>
  <sheets>
    <sheet name="Soupis prací " sheetId="1" r:id="rId1"/>
  </sheets>
  <definedNames>
    <definedName name="_xlnm.Print_Area" localSheetId="0">'Soupis prací '!$A$1:$L$144</definedName>
  </definedNames>
  <calcPr calcId="162913"/>
</workbook>
</file>

<file path=xl/calcChain.xml><?xml version="1.0" encoding="utf-8"?>
<calcChain xmlns="http://schemas.openxmlformats.org/spreadsheetml/2006/main">
  <c r="L122" i="1" l="1"/>
  <c r="K123" i="1" s="1"/>
  <c r="L108" i="1" l="1"/>
  <c r="L107" i="1"/>
  <c r="L106" i="1"/>
  <c r="L116" i="1" l="1"/>
  <c r="K117" i="1" s="1"/>
  <c r="O109" i="1"/>
  <c r="L109" i="1"/>
  <c r="L110" i="1"/>
  <c r="L105" i="1"/>
  <c r="O104" i="1"/>
  <c r="L104" i="1"/>
  <c r="L103" i="1"/>
  <c r="O110" i="1" l="1"/>
  <c r="K111" i="1"/>
  <c r="O95" i="1" l="1"/>
  <c r="L95" i="1"/>
  <c r="O96" i="1"/>
  <c r="L96" i="1"/>
  <c r="L93" i="1"/>
  <c r="O94" i="1"/>
  <c r="L94" i="1"/>
  <c r="L97" i="1"/>
  <c r="K98" i="1" l="1"/>
  <c r="O97" i="1"/>
  <c r="O84" i="1" l="1"/>
  <c r="O85" i="1"/>
  <c r="L84" i="1"/>
  <c r="O83" i="1"/>
  <c r="L83" i="1"/>
  <c r="L82" i="1"/>
  <c r="L81" i="1"/>
  <c r="L80" i="1"/>
  <c r="L79" i="1"/>
  <c r="O78" i="1"/>
  <c r="L78" i="1"/>
  <c r="L86" i="1"/>
  <c r="L85" i="1"/>
  <c r="O71" i="1"/>
  <c r="O68" i="1"/>
  <c r="O69" i="1"/>
  <c r="O70" i="1"/>
  <c r="L68" i="1"/>
  <c r="L70" i="1"/>
  <c r="L67" i="1"/>
  <c r="L66" i="1"/>
  <c r="L65" i="1"/>
  <c r="O64" i="1"/>
  <c r="L69" i="1"/>
  <c r="L37" i="1"/>
  <c r="O30" i="1"/>
  <c r="O86" i="1" l="1"/>
  <c r="K87" i="1"/>
  <c r="O36" i="1"/>
  <c r="O35" i="1"/>
  <c r="O34" i="1"/>
  <c r="L35" i="1"/>
  <c r="L33" i="1"/>
  <c r="L32" i="1"/>
  <c r="L31" i="1"/>
  <c r="L34" i="1"/>
  <c r="L38" i="1"/>
  <c r="L36" i="1"/>
  <c r="L30" i="1"/>
  <c r="L72" i="1"/>
  <c r="L71" i="1"/>
  <c r="L64" i="1"/>
  <c r="O57" i="1"/>
  <c r="L57" i="1"/>
  <c r="O56" i="1"/>
  <c r="L56" i="1"/>
  <c r="O55" i="1"/>
  <c r="L55" i="1"/>
  <c r="L49" i="1"/>
  <c r="O48" i="1"/>
  <c r="L48" i="1"/>
  <c r="O47" i="1"/>
  <c r="L47" i="1"/>
  <c r="O46" i="1"/>
  <c r="L46" i="1"/>
  <c r="L45" i="1"/>
  <c r="L44" i="1"/>
  <c r="O23" i="1"/>
  <c r="O22" i="1"/>
  <c r="O21" i="1"/>
  <c r="L21" i="1"/>
  <c r="L24" i="1"/>
  <c r="L23" i="1"/>
  <c r="L22" i="1"/>
  <c r="L20" i="1"/>
  <c r="L19" i="1"/>
  <c r="O10" i="1"/>
  <c r="L10" i="1"/>
  <c r="O12" i="1"/>
  <c r="L12" i="1"/>
  <c r="O11" i="1"/>
  <c r="L11" i="1"/>
  <c r="L9" i="1"/>
  <c r="O24" i="1" l="1"/>
  <c r="O25" i="1" s="1"/>
  <c r="O38" i="1"/>
  <c r="O58" i="1"/>
  <c r="K39" i="1"/>
  <c r="K73" i="1"/>
  <c r="O49" i="1"/>
  <c r="O72" i="1" l="1"/>
  <c r="O73" i="1" s="1"/>
  <c r="L58" i="1" l="1"/>
  <c r="O9" i="1" l="1"/>
  <c r="O13" i="1" l="1"/>
  <c r="L13" i="1"/>
  <c r="K50" i="1" l="1"/>
  <c r="K14" i="1"/>
  <c r="K59" i="1"/>
  <c r="K25" i="1"/>
  <c r="K126" i="1" l="1"/>
  <c r="F127" i="1" s="1"/>
  <c r="K128" i="1" s="1"/>
</calcChain>
</file>

<file path=xl/sharedStrings.xml><?xml version="1.0" encoding="utf-8"?>
<sst xmlns="http://schemas.openxmlformats.org/spreadsheetml/2006/main" count="283" uniqueCount="62">
  <si>
    <t>DPH celkem</t>
  </si>
  <si>
    <t>Sazba DPH</t>
  </si>
  <si>
    <t>STAVBA CELKEM</t>
  </si>
  <si>
    <t>Celkem</t>
  </si>
  <si>
    <t xml:space="preserve">Přesun hmot pro pozemní komunikace                                                                  </t>
  </si>
  <si>
    <t>998225111</t>
  </si>
  <si>
    <t xml:space="preserve">Asfaltový beton vrstva obrusná ACO 11 (ABS) tř. I tl 50 mm š přes 3 m z nemodifikovaného asfaltu    </t>
  </si>
  <si>
    <t>577144121</t>
  </si>
  <si>
    <t xml:space="preserve">Postřik živičný spojovací z asfaltu v množství do 0,70 kg/m2                                        </t>
  </si>
  <si>
    <t>573211111</t>
  </si>
  <si>
    <t xml:space="preserve">Čištění vozovek - zametení                                                                          </t>
  </si>
  <si>
    <t>938908411</t>
  </si>
  <si>
    <t>Cena</t>
  </si>
  <si>
    <t>m.j.</t>
  </si>
  <si>
    <t>Množství</t>
  </si>
  <si>
    <t>Text</t>
  </si>
  <si>
    <t>Položka</t>
  </si>
  <si>
    <t>572243111</t>
  </si>
  <si>
    <t>Investor:</t>
  </si>
  <si>
    <t>Nakládání suti</t>
  </si>
  <si>
    <t>Odvoz suti do 5 km včetně uložení</t>
  </si>
  <si>
    <t>57714412</t>
  </si>
  <si>
    <t xml:space="preserve">Asfaltový beton vrstva obrusná ACO 11 (ABS) tř. I tl 30 mm š přes 3 m z nemodifikovaného asfaltu    </t>
  </si>
  <si>
    <t>t</t>
  </si>
  <si>
    <t>kpl</t>
  </si>
  <si>
    <t>Poplatek za skládku</t>
  </si>
  <si>
    <t>Stavba:            OPRAVA KOMUNIKACÍ V OBCI HRÁDEK</t>
  </si>
  <si>
    <t xml:space="preserve">919112233     </t>
  </si>
  <si>
    <t xml:space="preserve">938909611    </t>
  </si>
  <si>
    <t>Odstranění nánosu</t>
  </si>
  <si>
    <t>Obec Hrádek</t>
  </si>
  <si>
    <t>R0000000</t>
  </si>
  <si>
    <t>Výšková úprava svodnice (demontáž + zpětná montáž)</t>
  </si>
  <si>
    <t xml:space="preserve">Asfaltový beton vrstva obrusná ACO 11 (ABS) tř. I tl 40 mm š přes 3 m z nemod. asfaltu  (vyrovnání)  </t>
  </si>
  <si>
    <t xml:space="preserve">Odstranění podkladu pl přes 50 do 200 m2 z kameniva drceného tl 300 mm                              </t>
  </si>
  <si>
    <t>11310716</t>
  </si>
  <si>
    <t>Podklad ze ŠD 200 mm</t>
  </si>
  <si>
    <t>Výšková úprava ACODRAINU uloženého v betonu (demontáž + zpětná montáž)</t>
  </si>
  <si>
    <t xml:space="preserve">Vyrovnání nerovností asfaltovým betonem ACO (AB)                              </t>
  </si>
  <si>
    <t xml:space="preserve">   04  MK U hřiště                                                            </t>
  </si>
  <si>
    <t xml:space="preserve">938909611     </t>
  </si>
  <si>
    <t>Odstranění nánosu na krajnicích</t>
  </si>
  <si>
    <t xml:space="preserve">Asfaltový beton vrstva obrusná ACO 11 (ABS) tř. I tl 40 mm š přes 3 m z nemod. asfaltu  </t>
  </si>
  <si>
    <t>R00000000</t>
  </si>
  <si>
    <t>Obloukové svodidlo včetně dvou krátkch náběhů, sloupky po 2 m  (R= 8 m)</t>
  </si>
  <si>
    <t xml:space="preserve">Řezání spár pro vytvoření komůrky š 20 mm hl 40 mm pro těsnící zálivku v živičném krytu vč.zálivky                                   </t>
  </si>
  <si>
    <t xml:space="preserve">Řezání spár pro vytvoření komůrky š 20 mm hl 40 mm pro těsnící zálivku v živičném krytu vč.zálivky                               </t>
  </si>
  <si>
    <t xml:space="preserve">Řezání spár pro vytvoření komůrky š 20 mm hl 40 mm pro těsnící zálivku v živičném krytu vč.zálivky                                  </t>
  </si>
  <si>
    <t xml:space="preserve">   06  MK Ke Kubikovi                                           </t>
  </si>
  <si>
    <t xml:space="preserve">   07 MK Pod vilou Stroka                                                       </t>
  </si>
  <si>
    <t xml:space="preserve">   05 MK K Maryniokovi                                                              </t>
  </si>
  <si>
    <t xml:space="preserve">   02 MK Ke Kolářovi                                                                                    </t>
  </si>
  <si>
    <t xml:space="preserve">   01 MK K Maroszovi                                                                          </t>
  </si>
  <si>
    <t xml:space="preserve">   03  MK Gabryše-Hečko                                                      </t>
  </si>
  <si>
    <t>Cena bez DPH:</t>
  </si>
  <si>
    <t>Cena s DPH:</t>
  </si>
  <si>
    <t>m</t>
  </si>
  <si>
    <r>
      <t>m</t>
    </r>
    <r>
      <rPr>
        <vertAlign val="superscript"/>
        <sz val="11"/>
        <color theme="1"/>
        <rFont val="Arial Narrow"/>
        <family val="2"/>
        <charset val="238"/>
      </rPr>
      <t>2</t>
    </r>
  </si>
  <si>
    <t xml:space="preserve">   08 MK K Polokovi                                                       </t>
  </si>
  <si>
    <t xml:space="preserve">   09 MK K Targovi                                                </t>
  </si>
  <si>
    <t xml:space="preserve">   10 Doplnění svodidla                                              </t>
  </si>
  <si>
    <t xml:space="preserve">    11 Prožezání a zalití spár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</si>
</sst>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vertAlign val="superscript"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9" fillId="0" borderId="0" xfId="0" applyFont="1"/>
    <xf numFmtId="4" fontId="9" fillId="0" borderId="0" xfId="0" applyNumberFormat="1" applyFont="1"/>
    <xf numFmtId="0" fontId="4" fillId="2" borderId="0" xfId="0" applyFont="1" applyFill="1"/>
    <xf numFmtId="0" fontId="2" fillId="2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4" fontId="10" fillId="2" borderId="0" xfId="0" applyNumberFormat="1" applyFont="1" applyFill="1"/>
    <xf numFmtId="4" fontId="12" fillId="2" borderId="0" xfId="0" applyNumberFormat="1" applyFont="1" applyFill="1"/>
    <xf numFmtId="49" fontId="10" fillId="2" borderId="0" xfId="0" applyNumberFormat="1" applyFont="1" applyFill="1" applyAlignment="1">
      <alignment horizontal="left"/>
    </xf>
    <xf numFmtId="0" fontId="3" fillId="2" borderId="0" xfId="0" applyFont="1" applyFill="1"/>
    <xf numFmtId="0" fontId="11" fillId="2" borderId="0" xfId="0" applyFont="1" applyFill="1" applyBorder="1" applyAlignment="1" applyProtection="1">
      <alignment horizontal="right"/>
    </xf>
    <xf numFmtId="49" fontId="11" fillId="2" borderId="0" xfId="0" applyNumberFormat="1" applyFont="1" applyFill="1" applyAlignment="1">
      <alignment horizontal="left"/>
    </xf>
    <xf numFmtId="4" fontId="11" fillId="2" borderId="0" xfId="0" applyNumberFormat="1" applyFont="1" applyFill="1"/>
    <xf numFmtId="4" fontId="13" fillId="2" borderId="0" xfId="0" applyNumberFormat="1" applyFont="1" applyFill="1"/>
    <xf numFmtId="0" fontId="11" fillId="2" borderId="0" xfId="0" applyFont="1" applyFill="1" applyBorder="1" applyAlignment="1">
      <alignment horizontal="left"/>
    </xf>
    <xf numFmtId="0" fontId="0" fillId="2" borderId="0" xfId="0" applyFill="1"/>
    <xf numFmtId="0" fontId="9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2" borderId="0" xfId="0" applyFont="1" applyFill="1" applyAlignment="1"/>
    <xf numFmtId="0" fontId="3" fillId="2" borderId="0" xfId="0" applyFont="1" applyFill="1" applyAlignment="1">
      <alignment horizontal="right"/>
    </xf>
    <xf numFmtId="0" fontId="11" fillId="2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/>
    <xf numFmtId="0" fontId="1" fillId="2" borderId="0" xfId="0" applyFont="1" applyFill="1" applyAlignment="1"/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1" fillId="2" borderId="0" xfId="0" applyFont="1" applyFill="1" applyBorder="1" applyAlignment="1" applyProtection="1">
      <alignment horizontal="left"/>
    </xf>
    <xf numFmtId="0" fontId="2" fillId="2" borderId="0" xfId="0" applyFont="1" applyFill="1" applyAlignment="1"/>
    <xf numFmtId="0" fontId="0" fillId="2" borderId="0" xfId="0" applyFill="1" applyAlignment="1"/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3" fillId="2" borderId="0" xfId="0" applyNumberFormat="1" applyFont="1" applyFill="1" applyAlignment="1"/>
    <xf numFmtId="4" fontId="3" fillId="2" borderId="0" xfId="0" applyNumberFormat="1" applyFont="1" applyFill="1" applyAlignment="1"/>
    <xf numFmtId="4" fontId="1" fillId="2" borderId="0" xfId="0" applyNumberFormat="1" applyFont="1" applyFill="1" applyAlignment="1"/>
    <xf numFmtId="0" fontId="11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abSelected="1" topLeftCell="A97" zoomScale="115" zoomScaleNormal="115" zoomScaleSheetLayoutView="85" workbookViewId="0">
      <selection activeCell="D111" sqref="D111:E111"/>
    </sheetView>
  </sheetViews>
  <sheetFormatPr defaultRowHeight="15" x14ac:dyDescent="0.25"/>
  <cols>
    <col min="1" max="1" width="5.5703125" style="4" customWidth="1"/>
    <col min="2" max="2" width="10" style="4" bestFit="1" customWidth="1"/>
    <col min="3" max="4" width="9.5703125" style="4" customWidth="1"/>
    <col min="5" max="7" width="9.140625" style="4"/>
    <col min="8" max="8" width="34.140625" style="4" customWidth="1"/>
    <col min="9" max="9" width="11.5703125" style="4" customWidth="1"/>
    <col min="10" max="10" width="6.42578125" style="4" customWidth="1"/>
    <col min="11" max="11" width="12.5703125" style="4" customWidth="1"/>
    <col min="12" max="12" width="13.5703125" style="4" customWidth="1"/>
    <col min="13" max="13" width="16.5703125" hidden="1" customWidth="1"/>
    <col min="14" max="15" width="9.140625" style="1"/>
    <col min="16" max="16" width="10" style="1" bestFit="1" customWidth="1"/>
  </cols>
  <sheetData>
    <row r="1" spans="1:15" ht="18" customHeight="1" x14ac:dyDescent="0.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5" x14ac:dyDescent="0.25">
      <c r="A2" s="60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8.1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5" ht="18.75" customHeight="1" x14ac:dyDescent="0.25">
      <c r="A4" s="3" t="s">
        <v>18</v>
      </c>
      <c r="B4" s="3"/>
      <c r="C4" s="3" t="s">
        <v>30</v>
      </c>
    </row>
    <row r="5" spans="1:15" ht="9.9499999999999993" customHeight="1" thickBot="1" x14ac:dyDescent="0.3"/>
    <row r="6" spans="1:15" ht="15.75" thickBot="1" x14ac:dyDescent="0.3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5" ht="15.75" thickBot="1" x14ac:dyDescent="0.3">
      <c r="A7" s="36" t="s">
        <v>16</v>
      </c>
      <c r="B7" s="37"/>
      <c r="C7" s="38" t="s">
        <v>15</v>
      </c>
      <c r="D7" s="39"/>
      <c r="E7" s="39"/>
      <c r="F7" s="39"/>
      <c r="G7" s="39"/>
      <c r="H7" s="39"/>
      <c r="I7" s="5" t="s">
        <v>14</v>
      </c>
      <c r="J7" s="27" t="s">
        <v>13</v>
      </c>
      <c r="K7" s="5" t="s">
        <v>12</v>
      </c>
      <c r="L7" s="5" t="s">
        <v>3</v>
      </c>
    </row>
    <row r="8" spans="1:15" ht="5.0999999999999996" customHeight="1" x14ac:dyDescent="0.3">
      <c r="A8" s="6"/>
      <c r="B8" s="7"/>
      <c r="C8" s="8"/>
      <c r="D8" s="9"/>
      <c r="E8" s="9"/>
      <c r="F8" s="9"/>
      <c r="G8" s="9"/>
      <c r="H8" s="9"/>
      <c r="I8" s="10"/>
      <c r="J8" s="6"/>
      <c r="K8" s="10"/>
      <c r="L8" s="10"/>
    </row>
    <row r="9" spans="1:15" ht="16.5" x14ac:dyDescent="0.3">
      <c r="A9" s="11">
        <v>1</v>
      </c>
      <c r="B9" s="14" t="s">
        <v>27</v>
      </c>
      <c r="C9" s="48" t="s">
        <v>45</v>
      </c>
      <c r="D9" s="48"/>
      <c r="E9" s="48"/>
      <c r="F9" s="48"/>
      <c r="G9" s="48"/>
      <c r="H9" s="48"/>
      <c r="I9" s="12">
        <v>4</v>
      </c>
      <c r="J9" s="28" t="s">
        <v>56</v>
      </c>
      <c r="K9" s="12"/>
      <c r="L9" s="13">
        <f>ROUND(I9*K9,2)</f>
        <v>0</v>
      </c>
      <c r="O9" s="1">
        <f t="shared" ref="O9" si="0">I9*N9</f>
        <v>0</v>
      </c>
    </row>
    <row r="10" spans="1:15" ht="18" x14ac:dyDescent="0.3">
      <c r="A10" s="11">
        <v>2</v>
      </c>
      <c r="B10" s="14" t="s">
        <v>9</v>
      </c>
      <c r="C10" s="48" t="s">
        <v>8</v>
      </c>
      <c r="D10" s="48"/>
      <c r="E10" s="48"/>
      <c r="F10" s="48"/>
      <c r="G10" s="48"/>
      <c r="H10" s="48"/>
      <c r="I10" s="12">
        <v>280</v>
      </c>
      <c r="J10" s="28" t="s">
        <v>57</v>
      </c>
      <c r="K10" s="12"/>
      <c r="L10" s="13">
        <f>ROUND(I10*K10,2)</f>
        <v>0</v>
      </c>
      <c r="N10" s="1">
        <v>6.9999999999999994E-5</v>
      </c>
      <c r="O10" s="1">
        <f>I10*N10</f>
        <v>1.9599999999999999E-2</v>
      </c>
    </row>
    <row r="11" spans="1:15" ht="18" x14ac:dyDescent="0.3">
      <c r="A11" s="11">
        <v>3</v>
      </c>
      <c r="B11" s="14" t="s">
        <v>21</v>
      </c>
      <c r="C11" s="48" t="s">
        <v>22</v>
      </c>
      <c r="D11" s="48"/>
      <c r="E11" s="48"/>
      <c r="F11" s="48"/>
      <c r="G11" s="48"/>
      <c r="H11" s="48"/>
      <c r="I11" s="12">
        <v>280</v>
      </c>
      <c r="J11" s="28" t="s">
        <v>57</v>
      </c>
      <c r="K11" s="12"/>
      <c r="L11" s="13">
        <f t="shared" ref="L11:L12" si="1">ROUND(I11*K11,2)</f>
        <v>0</v>
      </c>
      <c r="N11" s="1">
        <v>7.7796000000000004E-2</v>
      </c>
      <c r="O11" s="1">
        <f>N11*I11</f>
        <v>21.782880000000002</v>
      </c>
    </row>
    <row r="12" spans="1:15" ht="18" x14ac:dyDescent="0.3">
      <c r="A12" s="11">
        <v>4</v>
      </c>
      <c r="B12" s="14" t="s">
        <v>7</v>
      </c>
      <c r="C12" s="48" t="s">
        <v>6</v>
      </c>
      <c r="D12" s="48"/>
      <c r="E12" s="48"/>
      <c r="F12" s="48"/>
      <c r="G12" s="48"/>
      <c r="H12" s="48"/>
      <c r="I12" s="12">
        <v>280</v>
      </c>
      <c r="J12" s="28" t="s">
        <v>57</v>
      </c>
      <c r="K12" s="12"/>
      <c r="L12" s="13">
        <f t="shared" si="1"/>
        <v>0</v>
      </c>
      <c r="N12" s="1">
        <v>0.12966</v>
      </c>
      <c r="O12" s="1">
        <f>N12*I12</f>
        <v>36.3048</v>
      </c>
    </row>
    <row r="13" spans="1:15" ht="16.5" x14ac:dyDescent="0.3">
      <c r="A13" s="11">
        <v>5</v>
      </c>
      <c r="B13" s="14" t="s">
        <v>5</v>
      </c>
      <c r="C13" s="48" t="s">
        <v>4</v>
      </c>
      <c r="D13" s="48"/>
      <c r="E13" s="48"/>
      <c r="F13" s="48"/>
      <c r="G13" s="48"/>
      <c r="H13" s="48"/>
      <c r="I13" s="12">
        <v>58.11</v>
      </c>
      <c r="J13" s="28" t="s">
        <v>23</v>
      </c>
      <c r="K13" s="12"/>
      <c r="L13" s="13">
        <f>ROUND(I13*K13,2)</f>
        <v>0</v>
      </c>
      <c r="O13" s="1">
        <f>SUM(O9:O12)</f>
        <v>58.107280000000003</v>
      </c>
    </row>
    <row r="14" spans="1:15" x14ac:dyDescent="0.25">
      <c r="A14" s="41" t="s">
        <v>3</v>
      </c>
      <c r="B14" s="42"/>
      <c r="C14" s="15"/>
      <c r="D14" s="43"/>
      <c r="E14" s="44"/>
      <c r="F14" s="43"/>
      <c r="G14" s="44"/>
      <c r="H14" s="45" t="s">
        <v>54</v>
      </c>
      <c r="I14" s="46"/>
      <c r="J14" s="46"/>
      <c r="K14" s="47">
        <f>SUM(L9:L13)</f>
        <v>0</v>
      </c>
      <c r="L14" s="46"/>
    </row>
    <row r="15" spans="1:15" ht="6.95" customHeight="1" thickBot="1" x14ac:dyDescent="0.3"/>
    <row r="16" spans="1:15" ht="15.75" thickBot="1" x14ac:dyDescent="0.3">
      <c r="A16" s="34" t="s">
        <v>51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5" ht="15.75" thickBot="1" x14ac:dyDescent="0.3">
      <c r="A17" s="36" t="s">
        <v>16</v>
      </c>
      <c r="B17" s="37"/>
      <c r="C17" s="38" t="s">
        <v>15</v>
      </c>
      <c r="D17" s="39"/>
      <c r="E17" s="39"/>
      <c r="F17" s="39"/>
      <c r="G17" s="39"/>
      <c r="H17" s="39"/>
      <c r="I17" s="5" t="s">
        <v>14</v>
      </c>
      <c r="J17" s="27" t="s">
        <v>13</v>
      </c>
      <c r="K17" s="5" t="s">
        <v>12</v>
      </c>
      <c r="L17" s="5" t="s">
        <v>3</v>
      </c>
    </row>
    <row r="18" spans="1:15" ht="6" customHeight="1" x14ac:dyDescent="0.3">
      <c r="A18" s="6"/>
      <c r="B18" s="7"/>
      <c r="C18" s="8"/>
      <c r="D18" s="9"/>
      <c r="E18" s="9"/>
      <c r="F18" s="9"/>
      <c r="G18" s="9"/>
      <c r="H18" s="9"/>
      <c r="I18" s="10"/>
      <c r="J18" s="6"/>
      <c r="K18" s="10"/>
      <c r="L18" s="10"/>
    </row>
    <row r="19" spans="1:15" ht="16.5" x14ac:dyDescent="0.3">
      <c r="A19" s="11">
        <v>1</v>
      </c>
      <c r="B19" s="14" t="s">
        <v>27</v>
      </c>
      <c r="C19" s="48" t="s">
        <v>45</v>
      </c>
      <c r="D19" s="48"/>
      <c r="E19" s="48"/>
      <c r="F19" s="48"/>
      <c r="G19" s="48"/>
      <c r="H19" s="48"/>
      <c r="I19" s="12">
        <v>4</v>
      </c>
      <c r="J19" s="28" t="s">
        <v>56</v>
      </c>
      <c r="K19" s="12"/>
      <c r="L19" s="13">
        <f>ROUND(I19*K19,2)</f>
        <v>0</v>
      </c>
    </row>
    <row r="20" spans="1:15" ht="18" x14ac:dyDescent="0.3">
      <c r="A20" s="11">
        <v>2</v>
      </c>
      <c r="B20" s="14" t="s">
        <v>11</v>
      </c>
      <c r="C20" s="40" t="s">
        <v>10</v>
      </c>
      <c r="D20" s="40"/>
      <c r="E20" s="40"/>
      <c r="F20" s="40"/>
      <c r="G20" s="40"/>
      <c r="H20" s="40"/>
      <c r="I20" s="12">
        <v>350</v>
      </c>
      <c r="J20" s="28" t="s">
        <v>57</v>
      </c>
      <c r="K20" s="12"/>
      <c r="L20" s="13">
        <f>ROUND(I20*K20,2)</f>
        <v>0</v>
      </c>
    </row>
    <row r="21" spans="1:15" ht="18" x14ac:dyDescent="0.3">
      <c r="A21" s="11">
        <v>3</v>
      </c>
      <c r="B21" s="14" t="s">
        <v>9</v>
      </c>
      <c r="C21" s="48" t="s">
        <v>8</v>
      </c>
      <c r="D21" s="48"/>
      <c r="E21" s="48"/>
      <c r="F21" s="48"/>
      <c r="G21" s="48"/>
      <c r="H21" s="48"/>
      <c r="I21" s="12">
        <v>350</v>
      </c>
      <c r="J21" s="28" t="s">
        <v>57</v>
      </c>
      <c r="K21" s="12"/>
      <c r="L21" s="13">
        <f>ROUND(I21*K21,2)</f>
        <v>0</v>
      </c>
      <c r="N21" s="1">
        <v>6.9999999999999994E-5</v>
      </c>
      <c r="O21" s="1">
        <f>I21*N21</f>
        <v>2.4499999999999997E-2</v>
      </c>
    </row>
    <row r="22" spans="1:15" ht="18" x14ac:dyDescent="0.3">
      <c r="A22" s="11">
        <v>4</v>
      </c>
      <c r="B22" s="14" t="s">
        <v>21</v>
      </c>
      <c r="C22" s="48" t="s">
        <v>22</v>
      </c>
      <c r="D22" s="48"/>
      <c r="E22" s="48"/>
      <c r="F22" s="48"/>
      <c r="G22" s="48"/>
      <c r="H22" s="48"/>
      <c r="I22" s="12">
        <v>350</v>
      </c>
      <c r="J22" s="28" t="s">
        <v>57</v>
      </c>
      <c r="K22" s="12"/>
      <c r="L22" s="13">
        <f t="shared" ref="L22:L23" si="2">ROUND(I22*K22,2)</f>
        <v>0</v>
      </c>
      <c r="N22" s="1">
        <v>7.7796000000000004E-2</v>
      </c>
      <c r="O22" s="1">
        <f>N22*I22</f>
        <v>27.2286</v>
      </c>
    </row>
    <row r="23" spans="1:15" ht="18" x14ac:dyDescent="0.3">
      <c r="A23" s="11">
        <v>5</v>
      </c>
      <c r="B23" s="14" t="s">
        <v>7</v>
      </c>
      <c r="C23" s="48" t="s">
        <v>6</v>
      </c>
      <c r="D23" s="48"/>
      <c r="E23" s="48"/>
      <c r="F23" s="48"/>
      <c r="G23" s="48"/>
      <c r="H23" s="48"/>
      <c r="I23" s="12">
        <v>350</v>
      </c>
      <c r="J23" s="28" t="s">
        <v>57</v>
      </c>
      <c r="K23" s="12"/>
      <c r="L23" s="13">
        <f t="shared" si="2"/>
        <v>0</v>
      </c>
      <c r="N23" s="1">
        <v>0.12966</v>
      </c>
      <c r="O23" s="1">
        <f>N23*I23</f>
        <v>45.381</v>
      </c>
    </row>
    <row r="24" spans="1:15" ht="16.5" x14ac:dyDescent="0.3">
      <c r="A24" s="11">
        <v>6</v>
      </c>
      <c r="B24" s="14" t="s">
        <v>5</v>
      </c>
      <c r="C24" s="48" t="s">
        <v>4</v>
      </c>
      <c r="D24" s="48"/>
      <c r="E24" s="48"/>
      <c r="F24" s="48"/>
      <c r="G24" s="48"/>
      <c r="H24" s="48"/>
      <c r="I24" s="12">
        <v>72.63</v>
      </c>
      <c r="J24" s="28" t="s">
        <v>23</v>
      </c>
      <c r="K24" s="12"/>
      <c r="L24" s="13">
        <f>ROUND(I24*K24,2)</f>
        <v>0</v>
      </c>
      <c r="O24" s="1">
        <f>SUM(O21:O23)</f>
        <v>72.634100000000004</v>
      </c>
    </row>
    <row r="25" spans="1:15" x14ac:dyDescent="0.25">
      <c r="A25" s="41" t="s">
        <v>3</v>
      </c>
      <c r="B25" s="42"/>
      <c r="C25" s="15"/>
      <c r="D25" s="43"/>
      <c r="E25" s="44"/>
      <c r="F25" s="43"/>
      <c r="G25" s="44"/>
      <c r="H25" s="45" t="s">
        <v>54</v>
      </c>
      <c r="I25" s="46"/>
      <c r="J25" s="46"/>
      <c r="K25" s="47">
        <f>SUM(L19:L24)</f>
        <v>0</v>
      </c>
      <c r="L25" s="46"/>
      <c r="O25" s="1">
        <f>SUM(O24)</f>
        <v>72.634100000000004</v>
      </c>
    </row>
    <row r="26" spans="1:15" ht="6" customHeight="1" thickBot="1" x14ac:dyDescent="0.3"/>
    <row r="27" spans="1:15" ht="15.75" thickBot="1" x14ac:dyDescent="0.3">
      <c r="A27" s="34" t="s">
        <v>53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5" ht="15.75" thickBot="1" x14ac:dyDescent="0.3">
      <c r="A28" s="36" t="s">
        <v>16</v>
      </c>
      <c r="B28" s="37"/>
      <c r="C28" s="38" t="s">
        <v>15</v>
      </c>
      <c r="D28" s="39"/>
      <c r="E28" s="39"/>
      <c r="F28" s="39"/>
      <c r="G28" s="39"/>
      <c r="H28" s="39"/>
      <c r="I28" s="5" t="s">
        <v>14</v>
      </c>
      <c r="J28" s="27" t="s">
        <v>13</v>
      </c>
      <c r="K28" s="5" t="s">
        <v>12</v>
      </c>
      <c r="L28" s="5" t="s">
        <v>3</v>
      </c>
    </row>
    <row r="29" spans="1:15" ht="5.0999999999999996" customHeight="1" x14ac:dyDescent="0.3">
      <c r="A29" s="11"/>
      <c r="B29" s="14"/>
      <c r="C29" s="8"/>
      <c r="D29" s="28"/>
      <c r="E29" s="28"/>
      <c r="F29" s="28"/>
      <c r="G29" s="28"/>
      <c r="H29" s="28"/>
      <c r="I29" s="12"/>
      <c r="J29" s="28"/>
      <c r="K29" s="12"/>
      <c r="L29" s="13"/>
    </row>
    <row r="30" spans="1:15" ht="18" x14ac:dyDescent="0.3">
      <c r="A30" s="11">
        <v>1</v>
      </c>
      <c r="B30" s="17" t="s">
        <v>28</v>
      </c>
      <c r="C30" s="58" t="s">
        <v>29</v>
      </c>
      <c r="D30" s="58"/>
      <c r="E30" s="58"/>
      <c r="F30" s="58"/>
      <c r="G30" s="58"/>
      <c r="H30" s="58"/>
      <c r="I30" s="18">
        <v>400</v>
      </c>
      <c r="J30" s="28" t="s">
        <v>57</v>
      </c>
      <c r="K30" s="18"/>
      <c r="L30" s="19">
        <f>ROUND(I30*K30,2)</f>
        <v>0</v>
      </c>
      <c r="N30" s="1">
        <v>0.126</v>
      </c>
      <c r="O30" s="1">
        <f>N30*I30</f>
        <v>50.4</v>
      </c>
    </row>
    <row r="31" spans="1:15" ht="16.5" x14ac:dyDescent="0.3">
      <c r="A31" s="11">
        <v>2</v>
      </c>
      <c r="B31" s="33">
        <v>997002611</v>
      </c>
      <c r="C31" s="49" t="s">
        <v>19</v>
      </c>
      <c r="D31" s="49"/>
      <c r="E31" s="49"/>
      <c r="F31" s="49"/>
      <c r="G31" s="49"/>
      <c r="H31" s="49"/>
      <c r="I31" s="18">
        <v>50.4</v>
      </c>
      <c r="J31" s="29" t="s">
        <v>23</v>
      </c>
      <c r="K31" s="18"/>
      <c r="L31" s="19">
        <f>ROUND(I31*K31,2)</f>
        <v>0</v>
      </c>
    </row>
    <row r="32" spans="1:15" ht="16.5" x14ac:dyDescent="0.3">
      <c r="A32" s="11">
        <v>3</v>
      </c>
      <c r="B32" s="33">
        <v>997013501</v>
      </c>
      <c r="C32" s="33" t="s">
        <v>20</v>
      </c>
      <c r="D32" s="20"/>
      <c r="E32" s="20"/>
      <c r="F32" s="20"/>
      <c r="G32" s="20"/>
      <c r="H32" s="20"/>
      <c r="I32" s="18">
        <v>50.4</v>
      </c>
      <c r="J32" s="29" t="s">
        <v>23</v>
      </c>
      <c r="K32" s="18"/>
      <c r="L32" s="19">
        <f>ROUND(I32*K32,2)</f>
        <v>0</v>
      </c>
    </row>
    <row r="33" spans="1:15" ht="16.5" x14ac:dyDescent="0.3">
      <c r="A33" s="11">
        <v>4</v>
      </c>
      <c r="B33" s="33">
        <v>171201211</v>
      </c>
      <c r="C33" s="33" t="s">
        <v>25</v>
      </c>
      <c r="D33" s="33"/>
      <c r="E33" s="33"/>
      <c r="F33" s="33"/>
      <c r="G33" s="33"/>
      <c r="H33" s="33"/>
      <c r="I33" s="18">
        <v>50.4</v>
      </c>
      <c r="J33" s="29" t="s">
        <v>23</v>
      </c>
      <c r="K33" s="18"/>
      <c r="L33" s="19">
        <f t="shared" ref="L33" si="3">ROUND(I33*K33,2)</f>
        <v>0</v>
      </c>
    </row>
    <row r="34" spans="1:15" ht="18" x14ac:dyDescent="0.3">
      <c r="A34" s="11">
        <v>5</v>
      </c>
      <c r="B34" s="17" t="s">
        <v>9</v>
      </c>
      <c r="C34" s="58" t="s">
        <v>8</v>
      </c>
      <c r="D34" s="58"/>
      <c r="E34" s="58"/>
      <c r="F34" s="58"/>
      <c r="G34" s="58"/>
      <c r="H34" s="58"/>
      <c r="I34" s="18">
        <v>570</v>
      </c>
      <c r="J34" s="28" t="s">
        <v>57</v>
      </c>
      <c r="K34" s="18"/>
      <c r="L34" s="19">
        <f>ROUND(I34*K34,2)</f>
        <v>0</v>
      </c>
      <c r="N34" s="1">
        <v>6.9999999999999994E-5</v>
      </c>
      <c r="O34" s="1">
        <f>I34*N34</f>
        <v>3.9899999999999998E-2</v>
      </c>
    </row>
    <row r="35" spans="1:15" ht="18" x14ac:dyDescent="0.3">
      <c r="A35" s="11">
        <v>6</v>
      </c>
      <c r="B35" s="17" t="s">
        <v>21</v>
      </c>
      <c r="C35" s="58" t="s">
        <v>22</v>
      </c>
      <c r="D35" s="58"/>
      <c r="E35" s="58"/>
      <c r="F35" s="58"/>
      <c r="G35" s="58"/>
      <c r="H35" s="58"/>
      <c r="I35" s="18">
        <v>570</v>
      </c>
      <c r="J35" s="28" t="s">
        <v>57</v>
      </c>
      <c r="K35" s="18"/>
      <c r="L35" s="19">
        <f t="shared" ref="L35" si="4">ROUND(I35*K35,2)</f>
        <v>0</v>
      </c>
      <c r="N35" s="1">
        <v>7.7796000000000004E-2</v>
      </c>
      <c r="O35" s="1">
        <f>N35*I35</f>
        <v>44.343720000000005</v>
      </c>
    </row>
    <row r="36" spans="1:15" ht="18" x14ac:dyDescent="0.3">
      <c r="A36" s="11">
        <v>7</v>
      </c>
      <c r="B36" s="17" t="s">
        <v>7</v>
      </c>
      <c r="C36" s="58" t="s">
        <v>6</v>
      </c>
      <c r="D36" s="58"/>
      <c r="E36" s="58"/>
      <c r="F36" s="58"/>
      <c r="G36" s="58"/>
      <c r="H36" s="58"/>
      <c r="I36" s="18">
        <v>570</v>
      </c>
      <c r="J36" s="28" t="s">
        <v>57</v>
      </c>
      <c r="K36" s="18"/>
      <c r="L36" s="19">
        <f t="shared" ref="L36" si="5">ROUND(I36*K36,2)</f>
        <v>0</v>
      </c>
      <c r="N36" s="1">
        <v>0.12966</v>
      </c>
      <c r="O36" s="1">
        <f>N36*I36</f>
        <v>73.906199999999998</v>
      </c>
    </row>
    <row r="37" spans="1:15" ht="16.5" x14ac:dyDescent="0.3">
      <c r="A37" s="11">
        <v>8</v>
      </c>
      <c r="B37" s="17" t="s">
        <v>31</v>
      </c>
      <c r="C37" s="29" t="s">
        <v>32</v>
      </c>
      <c r="D37" s="29"/>
      <c r="E37" s="29"/>
      <c r="F37" s="29"/>
      <c r="G37" s="29"/>
      <c r="H37" s="29"/>
      <c r="I37" s="18">
        <v>1</v>
      </c>
      <c r="J37" s="29" t="s">
        <v>24</v>
      </c>
      <c r="K37" s="18"/>
      <c r="L37" s="19">
        <f t="shared" ref="L37" si="6">ROUND(I37*K37,2)</f>
        <v>0</v>
      </c>
    </row>
    <row r="38" spans="1:15" ht="16.5" x14ac:dyDescent="0.3">
      <c r="A38" s="11">
        <v>9</v>
      </c>
      <c r="B38" s="17" t="s">
        <v>5</v>
      </c>
      <c r="C38" s="58" t="s">
        <v>4</v>
      </c>
      <c r="D38" s="58"/>
      <c r="E38" s="58"/>
      <c r="F38" s="58"/>
      <c r="G38" s="58"/>
      <c r="H38" s="58"/>
      <c r="I38" s="18">
        <v>118.29</v>
      </c>
      <c r="J38" s="29" t="s">
        <v>23</v>
      </c>
      <c r="K38" s="18"/>
      <c r="L38" s="19">
        <f>ROUND(I38*K38,2)</f>
        <v>0</v>
      </c>
      <c r="O38" s="1">
        <f>SUM(O34:O36)</f>
        <v>118.28982000000001</v>
      </c>
    </row>
    <row r="39" spans="1:15" x14ac:dyDescent="0.25">
      <c r="A39" s="41" t="s">
        <v>3</v>
      </c>
      <c r="B39" s="42"/>
      <c r="C39" s="15"/>
      <c r="D39" s="43"/>
      <c r="E39" s="44"/>
      <c r="F39" s="43"/>
      <c r="G39" s="44"/>
      <c r="H39" s="45" t="s">
        <v>54</v>
      </c>
      <c r="I39" s="46"/>
      <c r="J39" s="46"/>
      <c r="K39" s="47">
        <f>SUM(L29:L38)</f>
        <v>0</v>
      </c>
      <c r="L39" s="46"/>
    </row>
    <row r="40" spans="1:15" ht="6.6" customHeight="1" thickBot="1" x14ac:dyDescent="0.3"/>
    <row r="41" spans="1:15" ht="15.75" thickBot="1" x14ac:dyDescent="0.3">
      <c r="A41" s="34" t="s">
        <v>39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5" ht="15.75" thickBot="1" x14ac:dyDescent="0.3">
      <c r="A42" s="36" t="s">
        <v>16</v>
      </c>
      <c r="B42" s="37"/>
      <c r="C42" s="38" t="s">
        <v>15</v>
      </c>
      <c r="D42" s="39"/>
      <c r="E42" s="39"/>
      <c r="F42" s="39"/>
      <c r="G42" s="39"/>
      <c r="H42" s="39"/>
      <c r="I42" s="5" t="s">
        <v>14</v>
      </c>
      <c r="J42" s="27" t="s">
        <v>13</v>
      </c>
      <c r="K42" s="5" t="s">
        <v>12</v>
      </c>
      <c r="L42" s="5" t="s">
        <v>3</v>
      </c>
    </row>
    <row r="43" spans="1:15" ht="7.35" customHeight="1" x14ac:dyDescent="0.3">
      <c r="A43" s="6"/>
      <c r="B43" s="7"/>
      <c r="C43" s="8"/>
      <c r="D43" s="9"/>
      <c r="E43" s="9"/>
      <c r="F43" s="9"/>
      <c r="G43" s="9"/>
      <c r="H43" s="9"/>
      <c r="I43" s="10"/>
      <c r="J43" s="6"/>
      <c r="K43" s="10"/>
      <c r="L43" s="10"/>
    </row>
    <row r="44" spans="1:15" ht="16.5" x14ac:dyDescent="0.3">
      <c r="A44" s="11">
        <v>1</v>
      </c>
      <c r="B44" s="14" t="s">
        <v>27</v>
      </c>
      <c r="C44" s="48" t="s">
        <v>46</v>
      </c>
      <c r="D44" s="48"/>
      <c r="E44" s="48"/>
      <c r="F44" s="48"/>
      <c r="G44" s="48"/>
      <c r="H44" s="48"/>
      <c r="I44" s="12">
        <v>22</v>
      </c>
      <c r="J44" s="28" t="s">
        <v>56</v>
      </c>
      <c r="K44" s="12"/>
      <c r="L44" s="13">
        <f>ROUND(I44*K44,2)</f>
        <v>0</v>
      </c>
    </row>
    <row r="45" spans="1:15" ht="18" x14ac:dyDescent="0.3">
      <c r="A45" s="11">
        <v>2</v>
      </c>
      <c r="B45" s="14" t="s">
        <v>11</v>
      </c>
      <c r="C45" s="40" t="s">
        <v>10</v>
      </c>
      <c r="D45" s="40"/>
      <c r="E45" s="40"/>
      <c r="F45" s="40"/>
      <c r="G45" s="40"/>
      <c r="H45" s="40"/>
      <c r="I45" s="12">
        <v>1150</v>
      </c>
      <c r="J45" s="28" t="s">
        <v>57</v>
      </c>
      <c r="K45" s="12"/>
      <c r="L45" s="13">
        <f>ROUND(I45*K45,2)</f>
        <v>0</v>
      </c>
    </row>
    <row r="46" spans="1:15" ht="18" x14ac:dyDescent="0.3">
      <c r="A46" s="11">
        <v>3</v>
      </c>
      <c r="B46" s="14" t="s">
        <v>9</v>
      </c>
      <c r="C46" s="48" t="s">
        <v>8</v>
      </c>
      <c r="D46" s="48"/>
      <c r="E46" s="48"/>
      <c r="F46" s="48"/>
      <c r="G46" s="48"/>
      <c r="H46" s="48"/>
      <c r="I46" s="12">
        <v>1150</v>
      </c>
      <c r="J46" s="28" t="s">
        <v>57</v>
      </c>
      <c r="K46" s="12"/>
      <c r="L46" s="13">
        <f>ROUND(I46*K46,2)</f>
        <v>0</v>
      </c>
      <c r="N46" s="1">
        <v>6.9999999999999994E-5</v>
      </c>
      <c r="O46" s="1">
        <f>I46*N46</f>
        <v>8.0499999999999988E-2</v>
      </c>
    </row>
    <row r="47" spans="1:15" ht="18" x14ac:dyDescent="0.3">
      <c r="A47" s="11">
        <v>4</v>
      </c>
      <c r="B47" s="14" t="s">
        <v>17</v>
      </c>
      <c r="C47" s="48" t="s">
        <v>38</v>
      </c>
      <c r="D47" s="48"/>
      <c r="E47" s="48"/>
      <c r="F47" s="48"/>
      <c r="G47" s="48"/>
      <c r="H47" s="48"/>
      <c r="I47" s="12">
        <v>60.4</v>
      </c>
      <c r="J47" s="28" t="s">
        <v>57</v>
      </c>
      <c r="K47" s="12"/>
      <c r="L47" s="13">
        <f t="shared" ref="L47:L48" si="7">ROUND(I47*K47,2)</f>
        <v>0</v>
      </c>
      <c r="N47" s="1">
        <v>1</v>
      </c>
      <c r="O47" s="1">
        <f>N47*I47</f>
        <v>60.4</v>
      </c>
    </row>
    <row r="48" spans="1:15" ht="18" x14ac:dyDescent="0.3">
      <c r="A48" s="11">
        <v>5</v>
      </c>
      <c r="B48" s="14" t="s">
        <v>7</v>
      </c>
      <c r="C48" s="48" t="s">
        <v>6</v>
      </c>
      <c r="D48" s="48"/>
      <c r="E48" s="48"/>
      <c r="F48" s="48"/>
      <c r="G48" s="48"/>
      <c r="H48" s="48"/>
      <c r="I48" s="12">
        <v>1150</v>
      </c>
      <c r="J48" s="28" t="s">
        <v>57</v>
      </c>
      <c r="K48" s="12"/>
      <c r="L48" s="13">
        <f t="shared" si="7"/>
        <v>0</v>
      </c>
      <c r="N48" s="1">
        <v>0.12966</v>
      </c>
      <c r="O48" s="1">
        <f>N48*I48</f>
        <v>149.10900000000001</v>
      </c>
    </row>
    <row r="49" spans="1:15" ht="16.5" x14ac:dyDescent="0.3">
      <c r="A49" s="11">
        <v>6</v>
      </c>
      <c r="B49" s="14" t="s">
        <v>5</v>
      </c>
      <c r="C49" s="48" t="s">
        <v>4</v>
      </c>
      <c r="D49" s="48"/>
      <c r="E49" s="48"/>
      <c r="F49" s="48"/>
      <c r="G49" s="48"/>
      <c r="H49" s="48"/>
      <c r="I49" s="12">
        <v>209.589</v>
      </c>
      <c r="J49" s="28" t="s">
        <v>23</v>
      </c>
      <c r="K49" s="12"/>
      <c r="L49" s="13">
        <f>ROUND(I49*K49,2)</f>
        <v>0</v>
      </c>
      <c r="O49" s="1">
        <f>SUM(O46:O48)</f>
        <v>209.58950000000002</v>
      </c>
    </row>
    <row r="50" spans="1:15" x14ac:dyDescent="0.25">
      <c r="A50" s="41" t="s">
        <v>3</v>
      </c>
      <c r="B50" s="42"/>
      <c r="C50" s="15"/>
      <c r="D50" s="43"/>
      <c r="E50" s="44"/>
      <c r="F50" s="43"/>
      <c r="G50" s="44"/>
      <c r="H50" s="45" t="s">
        <v>54</v>
      </c>
      <c r="I50" s="46"/>
      <c r="J50" s="46"/>
      <c r="K50" s="47">
        <f>SUM(L44:L49)</f>
        <v>0</v>
      </c>
      <c r="L50" s="46"/>
    </row>
    <row r="51" spans="1:15" ht="7.5" customHeight="1" thickBot="1" x14ac:dyDescent="0.3"/>
    <row r="52" spans="1:15" ht="15.75" thickBot="1" x14ac:dyDescent="0.3">
      <c r="A52" s="34" t="s">
        <v>50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5" ht="15.75" thickBot="1" x14ac:dyDescent="0.3">
      <c r="A53" s="36" t="s">
        <v>16</v>
      </c>
      <c r="B53" s="37"/>
      <c r="C53" s="38" t="s">
        <v>15</v>
      </c>
      <c r="D53" s="39"/>
      <c r="E53" s="39"/>
      <c r="F53" s="39"/>
      <c r="G53" s="39"/>
      <c r="H53" s="39"/>
      <c r="I53" s="5" t="s">
        <v>14</v>
      </c>
      <c r="J53" s="27" t="s">
        <v>13</v>
      </c>
      <c r="K53" s="5" t="s">
        <v>12</v>
      </c>
      <c r="L53" s="5" t="s">
        <v>3</v>
      </c>
    </row>
    <row r="54" spans="1:15" ht="5.0999999999999996" customHeight="1" x14ac:dyDescent="0.3">
      <c r="A54" s="11"/>
      <c r="B54" s="14"/>
      <c r="C54" s="8"/>
      <c r="D54" s="28"/>
      <c r="E54" s="28"/>
      <c r="F54" s="28"/>
      <c r="G54" s="28"/>
      <c r="H54" s="28"/>
      <c r="I54" s="12"/>
      <c r="J54" s="28"/>
      <c r="K54" s="12"/>
      <c r="L54" s="13"/>
    </row>
    <row r="55" spans="1:15" ht="18" x14ac:dyDescent="0.3">
      <c r="A55" s="11">
        <v>1</v>
      </c>
      <c r="B55" s="14" t="s">
        <v>9</v>
      </c>
      <c r="C55" s="48" t="s">
        <v>8</v>
      </c>
      <c r="D55" s="48"/>
      <c r="E55" s="48"/>
      <c r="F55" s="48"/>
      <c r="G55" s="48"/>
      <c r="H55" s="48"/>
      <c r="I55" s="12">
        <v>140</v>
      </c>
      <c r="J55" s="28" t="s">
        <v>57</v>
      </c>
      <c r="K55" s="12"/>
      <c r="L55" s="13">
        <f>ROUND(I55*K55,2)</f>
        <v>0</v>
      </c>
      <c r="N55" s="1">
        <v>6.9999999999999994E-5</v>
      </c>
      <c r="O55" s="1">
        <f>I55*N55</f>
        <v>9.7999999999999997E-3</v>
      </c>
    </row>
    <row r="56" spans="1:15" ht="18" x14ac:dyDescent="0.3">
      <c r="A56" s="11">
        <v>2</v>
      </c>
      <c r="B56" s="14" t="s">
        <v>21</v>
      </c>
      <c r="C56" s="48" t="s">
        <v>33</v>
      </c>
      <c r="D56" s="48"/>
      <c r="E56" s="48"/>
      <c r="F56" s="48"/>
      <c r="G56" s="48"/>
      <c r="H56" s="48"/>
      <c r="I56" s="12">
        <v>140</v>
      </c>
      <c r="J56" s="28" t="s">
        <v>57</v>
      </c>
      <c r="K56" s="12"/>
      <c r="L56" s="13">
        <f t="shared" ref="L56:L57" si="8">ROUND(I56*K56,2)</f>
        <v>0</v>
      </c>
      <c r="N56" s="1">
        <v>0.103728</v>
      </c>
      <c r="O56" s="1">
        <f>N56*I56</f>
        <v>14.52192</v>
      </c>
    </row>
    <row r="57" spans="1:15" ht="18" x14ac:dyDescent="0.3">
      <c r="A57" s="11">
        <v>3</v>
      </c>
      <c r="B57" s="14" t="s">
        <v>7</v>
      </c>
      <c r="C57" s="48" t="s">
        <v>6</v>
      </c>
      <c r="D57" s="48"/>
      <c r="E57" s="48"/>
      <c r="F57" s="48"/>
      <c r="G57" s="48"/>
      <c r="H57" s="48"/>
      <c r="I57" s="12">
        <v>140</v>
      </c>
      <c r="J57" s="28" t="s">
        <v>57</v>
      </c>
      <c r="K57" s="12"/>
      <c r="L57" s="13">
        <f t="shared" si="8"/>
        <v>0</v>
      </c>
      <c r="N57" s="1">
        <v>0.12966</v>
      </c>
      <c r="O57" s="1">
        <f>N57*I57</f>
        <v>18.1524</v>
      </c>
    </row>
    <row r="58" spans="1:15" ht="16.5" x14ac:dyDescent="0.3">
      <c r="A58" s="11">
        <v>4</v>
      </c>
      <c r="B58" s="14" t="s">
        <v>5</v>
      </c>
      <c r="C58" s="48" t="s">
        <v>4</v>
      </c>
      <c r="D58" s="48"/>
      <c r="E58" s="48"/>
      <c r="F58" s="48"/>
      <c r="G58" s="48"/>
      <c r="H58" s="48"/>
      <c r="I58" s="12">
        <v>32.68</v>
      </c>
      <c r="J58" s="28" t="s">
        <v>23</v>
      </c>
      <c r="K58" s="12"/>
      <c r="L58" s="13">
        <f>ROUND(I58*K58,2)</f>
        <v>0</v>
      </c>
      <c r="O58" s="1">
        <f>SUM(O55:O57)</f>
        <v>32.68412</v>
      </c>
    </row>
    <row r="59" spans="1:15" x14ac:dyDescent="0.25">
      <c r="A59" s="41" t="s">
        <v>3</v>
      </c>
      <c r="B59" s="42"/>
      <c r="C59" s="15"/>
      <c r="D59" s="43"/>
      <c r="E59" s="44"/>
      <c r="F59" s="43"/>
      <c r="G59" s="44"/>
      <c r="H59" s="45" t="s">
        <v>54</v>
      </c>
      <c r="I59" s="46"/>
      <c r="J59" s="46"/>
      <c r="K59" s="47">
        <f>SUM(L54:L58)</f>
        <v>0</v>
      </c>
      <c r="L59" s="46"/>
    </row>
    <row r="60" spans="1:15" ht="8.4499999999999993" customHeight="1" thickBot="1" x14ac:dyDescent="0.3">
      <c r="A60" s="23"/>
      <c r="B60" s="24"/>
      <c r="C60" s="15"/>
      <c r="D60" s="30"/>
      <c r="E60" s="31"/>
      <c r="F60" s="30"/>
      <c r="G60" s="31"/>
      <c r="H60" s="32"/>
      <c r="I60" s="26"/>
      <c r="J60" s="26"/>
      <c r="K60" s="25"/>
      <c r="L60" s="26"/>
    </row>
    <row r="61" spans="1:15" ht="15.75" thickBot="1" x14ac:dyDescent="0.3">
      <c r="A61" s="34" t="s">
        <v>48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spans="1:15" ht="15.75" thickBot="1" x14ac:dyDescent="0.3">
      <c r="A62" s="36" t="s">
        <v>16</v>
      </c>
      <c r="B62" s="37"/>
      <c r="C62" s="38" t="s">
        <v>15</v>
      </c>
      <c r="D62" s="39"/>
      <c r="E62" s="39"/>
      <c r="F62" s="39"/>
      <c r="G62" s="39"/>
      <c r="H62" s="39"/>
      <c r="I62" s="5" t="s">
        <v>14</v>
      </c>
      <c r="J62" s="27" t="s">
        <v>13</v>
      </c>
      <c r="K62" s="5" t="s">
        <v>12</v>
      </c>
      <c r="L62" s="5" t="s">
        <v>3</v>
      </c>
    </row>
    <row r="63" spans="1:15" ht="5.0999999999999996" customHeight="1" x14ac:dyDescent="0.3">
      <c r="A63" s="11"/>
      <c r="B63" s="14"/>
      <c r="C63" s="8"/>
      <c r="D63" s="28"/>
      <c r="E63" s="28"/>
      <c r="F63" s="28"/>
      <c r="G63" s="28"/>
      <c r="H63" s="28"/>
      <c r="I63" s="12"/>
      <c r="J63" s="28"/>
      <c r="K63" s="12"/>
      <c r="L63" s="13"/>
    </row>
    <row r="64" spans="1:15" ht="18" x14ac:dyDescent="0.3">
      <c r="A64" s="11">
        <v>1</v>
      </c>
      <c r="B64" s="14" t="s">
        <v>35</v>
      </c>
      <c r="C64" s="48" t="s">
        <v>34</v>
      </c>
      <c r="D64" s="48"/>
      <c r="E64" s="48"/>
      <c r="F64" s="48"/>
      <c r="G64" s="48"/>
      <c r="H64" s="48"/>
      <c r="I64" s="12">
        <v>150</v>
      </c>
      <c r="J64" s="28" t="s">
        <v>57</v>
      </c>
      <c r="K64" s="12"/>
      <c r="L64" s="13">
        <f>ROUND(I64*K64,2)</f>
        <v>0</v>
      </c>
      <c r="N64" s="1">
        <v>0.4</v>
      </c>
      <c r="O64" s="1">
        <f>I64*N64</f>
        <v>60</v>
      </c>
    </row>
    <row r="65" spans="1:15" ht="16.5" x14ac:dyDescent="0.3">
      <c r="A65" s="11">
        <v>2</v>
      </c>
      <c r="B65" s="16">
        <v>997002611</v>
      </c>
      <c r="C65" s="49" t="s">
        <v>19</v>
      </c>
      <c r="D65" s="49"/>
      <c r="E65" s="49"/>
      <c r="F65" s="49"/>
      <c r="G65" s="49"/>
      <c r="H65" s="49"/>
      <c r="I65" s="18">
        <v>60</v>
      </c>
      <c r="J65" s="29" t="s">
        <v>23</v>
      </c>
      <c r="K65" s="18"/>
      <c r="L65" s="19">
        <f>ROUND(I65*K65,2)</f>
        <v>0</v>
      </c>
    </row>
    <row r="66" spans="1:15" ht="16.5" x14ac:dyDescent="0.3">
      <c r="A66" s="11">
        <v>3</v>
      </c>
      <c r="B66" s="16">
        <v>997013501</v>
      </c>
      <c r="C66" s="33" t="s">
        <v>20</v>
      </c>
      <c r="D66" s="20"/>
      <c r="E66" s="20"/>
      <c r="F66" s="20"/>
      <c r="G66" s="20"/>
      <c r="H66" s="20"/>
      <c r="I66" s="18">
        <v>60</v>
      </c>
      <c r="J66" s="29" t="s">
        <v>23</v>
      </c>
      <c r="K66" s="18"/>
      <c r="L66" s="19">
        <f>ROUND(I66*K66,2)</f>
        <v>0</v>
      </c>
    </row>
    <row r="67" spans="1:15" ht="16.5" x14ac:dyDescent="0.3">
      <c r="A67" s="11">
        <v>4</v>
      </c>
      <c r="B67" s="16">
        <v>171201211</v>
      </c>
      <c r="C67" s="33" t="s">
        <v>25</v>
      </c>
      <c r="D67" s="33"/>
      <c r="E67" s="33"/>
      <c r="F67" s="33"/>
      <c r="G67" s="33"/>
      <c r="H67" s="33"/>
      <c r="I67" s="18">
        <v>60</v>
      </c>
      <c r="J67" s="29" t="s">
        <v>23</v>
      </c>
      <c r="K67" s="18"/>
      <c r="L67" s="19">
        <f t="shared" ref="L67" si="9">ROUND(I67*K67,2)</f>
        <v>0</v>
      </c>
    </row>
    <row r="68" spans="1:15" ht="18" x14ac:dyDescent="0.3">
      <c r="A68" s="11">
        <v>5</v>
      </c>
      <c r="B68" s="16">
        <v>564861111</v>
      </c>
      <c r="C68" s="33" t="s">
        <v>36</v>
      </c>
      <c r="D68" s="33"/>
      <c r="E68" s="33"/>
      <c r="F68" s="33"/>
      <c r="G68" s="33"/>
      <c r="H68" s="33"/>
      <c r="I68" s="18">
        <v>150</v>
      </c>
      <c r="J68" s="28" t="s">
        <v>57</v>
      </c>
      <c r="K68" s="18"/>
      <c r="L68" s="19">
        <f t="shared" ref="L68" si="10">ROUND(I68*K68,2)</f>
        <v>0</v>
      </c>
      <c r="N68" s="1">
        <v>0.378</v>
      </c>
      <c r="O68" s="1">
        <f>I68*N68</f>
        <v>56.7</v>
      </c>
    </row>
    <row r="69" spans="1:15" ht="18" x14ac:dyDescent="0.3">
      <c r="A69" s="11">
        <v>6</v>
      </c>
      <c r="B69" s="14" t="s">
        <v>9</v>
      </c>
      <c r="C69" s="48" t="s">
        <v>8</v>
      </c>
      <c r="D69" s="48"/>
      <c r="E69" s="48"/>
      <c r="F69" s="48"/>
      <c r="G69" s="48"/>
      <c r="H69" s="48"/>
      <c r="I69" s="12">
        <v>342</v>
      </c>
      <c r="J69" s="28" t="s">
        <v>57</v>
      </c>
      <c r="K69" s="12"/>
      <c r="L69" s="13">
        <f>ROUND(I69*K69,2)</f>
        <v>0</v>
      </c>
      <c r="N69" s="1">
        <v>6.9999999999999994E-5</v>
      </c>
      <c r="O69" s="1">
        <f>I69*N69</f>
        <v>2.3939999999999999E-2</v>
      </c>
    </row>
    <row r="70" spans="1:15" ht="18" x14ac:dyDescent="0.3">
      <c r="A70" s="11">
        <v>7</v>
      </c>
      <c r="B70" s="17" t="s">
        <v>21</v>
      </c>
      <c r="C70" s="58" t="s">
        <v>22</v>
      </c>
      <c r="D70" s="58"/>
      <c r="E70" s="58"/>
      <c r="F70" s="58"/>
      <c r="G70" s="58"/>
      <c r="H70" s="58"/>
      <c r="I70" s="18">
        <v>342</v>
      </c>
      <c r="J70" s="28" t="s">
        <v>57</v>
      </c>
      <c r="K70" s="18"/>
      <c r="L70" s="19">
        <f t="shared" ref="L70" si="11">ROUND(I70*K70,2)</f>
        <v>0</v>
      </c>
      <c r="N70" s="1">
        <v>7.7796000000000004E-2</v>
      </c>
      <c r="O70" s="1">
        <f>N70*I70</f>
        <v>26.606232000000002</v>
      </c>
    </row>
    <row r="71" spans="1:15" ht="18" x14ac:dyDescent="0.3">
      <c r="A71" s="11">
        <v>8</v>
      </c>
      <c r="B71" s="14" t="s">
        <v>7</v>
      </c>
      <c r="C71" s="48" t="s">
        <v>6</v>
      </c>
      <c r="D71" s="48"/>
      <c r="E71" s="48"/>
      <c r="F71" s="48"/>
      <c r="G71" s="48"/>
      <c r="H71" s="48"/>
      <c r="I71" s="12">
        <v>342</v>
      </c>
      <c r="J71" s="28" t="s">
        <v>57</v>
      </c>
      <c r="K71" s="12"/>
      <c r="L71" s="13">
        <f t="shared" ref="L71" si="12">ROUND(I71*K71,2)</f>
        <v>0</v>
      </c>
      <c r="N71" s="1">
        <v>0.12966</v>
      </c>
      <c r="O71" s="1">
        <f>N71*I71</f>
        <v>44.343719999999998</v>
      </c>
    </row>
    <row r="72" spans="1:15" ht="16.5" x14ac:dyDescent="0.3">
      <c r="A72" s="11">
        <v>9</v>
      </c>
      <c r="B72" s="14" t="s">
        <v>5</v>
      </c>
      <c r="C72" s="48" t="s">
        <v>4</v>
      </c>
      <c r="D72" s="48"/>
      <c r="E72" s="48"/>
      <c r="F72" s="48"/>
      <c r="G72" s="48"/>
      <c r="H72" s="48"/>
      <c r="I72" s="12">
        <v>127.67</v>
      </c>
      <c r="J72" s="28" t="s">
        <v>23</v>
      </c>
      <c r="K72" s="12"/>
      <c r="L72" s="13">
        <f>ROUND(I72*K72,2)</f>
        <v>0</v>
      </c>
      <c r="O72" s="1">
        <f t="shared" ref="O72" si="13">I72*N72</f>
        <v>0</v>
      </c>
    </row>
    <row r="73" spans="1:15" x14ac:dyDescent="0.25">
      <c r="A73" s="41" t="s">
        <v>3</v>
      </c>
      <c r="B73" s="42"/>
      <c r="C73" s="15"/>
      <c r="D73" s="43"/>
      <c r="E73" s="44"/>
      <c r="F73" s="43"/>
      <c r="G73" s="44"/>
      <c r="H73" s="45" t="s">
        <v>54</v>
      </c>
      <c r="I73" s="46"/>
      <c r="J73" s="46"/>
      <c r="K73" s="47">
        <f>SUM(L63:L72)</f>
        <v>0</v>
      </c>
      <c r="L73" s="46"/>
      <c r="O73" s="1">
        <f>SUM(O68:O72)</f>
        <v>127.673892</v>
      </c>
    </row>
    <row r="74" spans="1:15" ht="6.6" customHeight="1" thickBot="1" x14ac:dyDescent="0.3"/>
    <row r="75" spans="1:15" ht="15.75" thickBot="1" x14ac:dyDescent="0.3">
      <c r="A75" s="34" t="s">
        <v>49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5" ht="15.75" thickBot="1" x14ac:dyDescent="0.3">
      <c r="A76" s="36" t="s">
        <v>16</v>
      </c>
      <c r="B76" s="37"/>
      <c r="C76" s="38" t="s">
        <v>15</v>
      </c>
      <c r="D76" s="39"/>
      <c r="E76" s="39"/>
      <c r="F76" s="39"/>
      <c r="G76" s="39"/>
      <c r="H76" s="39"/>
      <c r="I76" s="5" t="s">
        <v>14</v>
      </c>
      <c r="J76" s="27" t="s">
        <v>13</v>
      </c>
      <c r="K76" s="5" t="s">
        <v>12</v>
      </c>
      <c r="L76" s="5" t="s">
        <v>3</v>
      </c>
    </row>
    <row r="77" spans="1:15" ht="8.4499999999999993" customHeight="1" x14ac:dyDescent="0.3">
      <c r="A77" s="11"/>
      <c r="B77" s="14"/>
      <c r="C77" s="8"/>
      <c r="D77" s="28"/>
      <c r="E77" s="28"/>
      <c r="F77" s="28"/>
      <c r="G77" s="28"/>
      <c r="H77" s="28"/>
      <c r="I77" s="12"/>
      <c r="J77" s="28"/>
      <c r="K77" s="12"/>
      <c r="L77" s="13"/>
    </row>
    <row r="78" spans="1:15" ht="18" x14ac:dyDescent="0.3">
      <c r="A78" s="11">
        <v>1</v>
      </c>
      <c r="B78" s="17" t="s">
        <v>28</v>
      </c>
      <c r="C78" s="58" t="s">
        <v>29</v>
      </c>
      <c r="D78" s="58"/>
      <c r="E78" s="58"/>
      <c r="F78" s="58"/>
      <c r="G78" s="58"/>
      <c r="H78" s="58"/>
      <c r="I78" s="18">
        <v>300</v>
      </c>
      <c r="J78" s="28" t="s">
        <v>57</v>
      </c>
      <c r="K78" s="18"/>
      <c r="L78" s="19">
        <f>ROUND(I78*K78,2)</f>
        <v>0</v>
      </c>
      <c r="N78" s="1">
        <v>0.126</v>
      </c>
      <c r="O78" s="1">
        <f>N78*I78</f>
        <v>37.799999999999997</v>
      </c>
    </row>
    <row r="79" spans="1:15" ht="16.5" x14ac:dyDescent="0.3">
      <c r="A79" s="11">
        <v>2</v>
      </c>
      <c r="B79" s="33">
        <v>997002611</v>
      </c>
      <c r="C79" s="49" t="s">
        <v>19</v>
      </c>
      <c r="D79" s="49"/>
      <c r="E79" s="49"/>
      <c r="F79" s="49"/>
      <c r="G79" s="49"/>
      <c r="H79" s="49"/>
      <c r="I79" s="18">
        <v>37.799999999999997</v>
      </c>
      <c r="J79" s="29" t="s">
        <v>23</v>
      </c>
      <c r="K79" s="18"/>
      <c r="L79" s="19">
        <f>ROUND(I79*K79,2)</f>
        <v>0</v>
      </c>
    </row>
    <row r="80" spans="1:15" ht="16.5" x14ac:dyDescent="0.3">
      <c r="A80" s="11">
        <v>3</v>
      </c>
      <c r="B80" s="33">
        <v>997013501</v>
      </c>
      <c r="C80" s="33" t="s">
        <v>20</v>
      </c>
      <c r="D80" s="20"/>
      <c r="E80" s="20"/>
      <c r="F80" s="20"/>
      <c r="G80" s="20"/>
      <c r="H80" s="20"/>
      <c r="I80" s="18">
        <v>37.799999999999997</v>
      </c>
      <c r="J80" s="29" t="s">
        <v>23</v>
      </c>
      <c r="K80" s="18"/>
      <c r="L80" s="19">
        <f>ROUND(I80*K80,2)</f>
        <v>0</v>
      </c>
    </row>
    <row r="81" spans="1:15" ht="16.5" x14ac:dyDescent="0.3">
      <c r="A81" s="11">
        <v>4</v>
      </c>
      <c r="B81" s="33">
        <v>171201211</v>
      </c>
      <c r="C81" s="33" t="s">
        <v>25</v>
      </c>
      <c r="D81" s="33"/>
      <c r="E81" s="33"/>
      <c r="F81" s="33"/>
      <c r="G81" s="33"/>
      <c r="H81" s="33"/>
      <c r="I81" s="18">
        <v>37.799999999999997</v>
      </c>
      <c r="J81" s="29" t="s">
        <v>23</v>
      </c>
      <c r="K81" s="18"/>
      <c r="L81" s="19">
        <f t="shared" ref="L81:L82" si="14">ROUND(I81*K81,2)</f>
        <v>0</v>
      </c>
    </row>
    <row r="82" spans="1:15" ht="16.5" x14ac:dyDescent="0.3">
      <c r="A82" s="11">
        <v>5</v>
      </c>
      <c r="B82" s="17" t="s">
        <v>31</v>
      </c>
      <c r="C82" s="29" t="s">
        <v>37</v>
      </c>
      <c r="D82" s="29"/>
      <c r="E82" s="29"/>
      <c r="F82" s="29"/>
      <c r="G82" s="29"/>
      <c r="H82" s="29"/>
      <c r="I82" s="18">
        <v>1</v>
      </c>
      <c r="J82" s="29" t="s">
        <v>24</v>
      </c>
      <c r="K82" s="18"/>
      <c r="L82" s="19">
        <f t="shared" si="14"/>
        <v>0</v>
      </c>
    </row>
    <row r="83" spans="1:15" ht="18" x14ac:dyDescent="0.3">
      <c r="A83" s="11">
        <v>6</v>
      </c>
      <c r="B83" s="14" t="s">
        <v>9</v>
      </c>
      <c r="C83" s="48" t="s">
        <v>8</v>
      </c>
      <c r="D83" s="48"/>
      <c r="E83" s="48"/>
      <c r="F83" s="48"/>
      <c r="G83" s="48"/>
      <c r="H83" s="48"/>
      <c r="I83" s="12">
        <v>720</v>
      </c>
      <c r="J83" s="28" t="s">
        <v>57</v>
      </c>
      <c r="K83" s="12"/>
      <c r="L83" s="13">
        <f>ROUND(I83*K83,2)</f>
        <v>0</v>
      </c>
      <c r="N83" s="1">
        <v>6.9999999999999994E-5</v>
      </c>
      <c r="O83" s="1">
        <f>I83*N83</f>
        <v>5.0399999999999993E-2</v>
      </c>
    </row>
    <row r="84" spans="1:15" ht="18" x14ac:dyDescent="0.3">
      <c r="A84" s="11">
        <v>7</v>
      </c>
      <c r="B84" s="14" t="s">
        <v>7</v>
      </c>
      <c r="C84" s="48" t="s">
        <v>6</v>
      </c>
      <c r="D84" s="48"/>
      <c r="E84" s="48"/>
      <c r="F84" s="48"/>
      <c r="G84" s="48"/>
      <c r="H84" s="48"/>
      <c r="I84" s="12">
        <v>720</v>
      </c>
      <c r="J84" s="28" t="s">
        <v>57</v>
      </c>
      <c r="K84" s="12"/>
      <c r="L84" s="13">
        <f t="shared" ref="L84" si="15">ROUND(I84*K84,2)</f>
        <v>0</v>
      </c>
      <c r="N84" s="1">
        <v>0.12966</v>
      </c>
      <c r="O84" s="1">
        <f t="shared" ref="O84:O85" si="16">I84*N84</f>
        <v>93.355199999999996</v>
      </c>
    </row>
    <row r="85" spans="1:15" ht="18" x14ac:dyDescent="0.3">
      <c r="A85" s="11">
        <v>8</v>
      </c>
      <c r="B85" s="14" t="s">
        <v>7</v>
      </c>
      <c r="C85" s="48" t="s">
        <v>6</v>
      </c>
      <c r="D85" s="48"/>
      <c r="E85" s="48"/>
      <c r="F85" s="48"/>
      <c r="G85" s="48"/>
      <c r="H85" s="48"/>
      <c r="I85" s="12">
        <v>720</v>
      </c>
      <c r="J85" s="28" t="s">
        <v>57</v>
      </c>
      <c r="K85" s="12"/>
      <c r="L85" s="13">
        <f t="shared" ref="L85" si="17">ROUND(I85*K85,2)</f>
        <v>0</v>
      </c>
      <c r="N85" s="1">
        <v>0.12966</v>
      </c>
      <c r="O85" s="1">
        <f t="shared" si="16"/>
        <v>93.355199999999996</v>
      </c>
    </row>
    <row r="86" spans="1:15" ht="16.5" x14ac:dyDescent="0.3">
      <c r="A86" s="11">
        <v>9</v>
      </c>
      <c r="B86" s="14" t="s">
        <v>5</v>
      </c>
      <c r="C86" s="48" t="s">
        <v>4</v>
      </c>
      <c r="D86" s="48"/>
      <c r="E86" s="48"/>
      <c r="F86" s="48"/>
      <c r="G86" s="48"/>
      <c r="H86" s="48"/>
      <c r="I86" s="12">
        <v>186.76</v>
      </c>
      <c r="J86" s="28" t="s">
        <v>23</v>
      </c>
      <c r="K86" s="12"/>
      <c r="L86" s="13">
        <f>ROUND(I86*K86,2)</f>
        <v>0</v>
      </c>
      <c r="O86" s="1">
        <f>SUM(O83:O85)</f>
        <v>186.76079999999999</v>
      </c>
    </row>
    <row r="87" spans="1:15" x14ac:dyDescent="0.25">
      <c r="A87" s="41" t="s">
        <v>3</v>
      </c>
      <c r="B87" s="42"/>
      <c r="C87" s="15"/>
      <c r="D87" s="43"/>
      <c r="E87" s="44"/>
      <c r="F87" s="43"/>
      <c r="G87" s="44"/>
      <c r="H87" s="45" t="s">
        <v>54</v>
      </c>
      <c r="I87" s="46"/>
      <c r="J87" s="46"/>
      <c r="K87" s="47">
        <f>SUM(L77:L86)</f>
        <v>0</v>
      </c>
      <c r="L87" s="46"/>
    </row>
    <row r="88" spans="1:15" ht="6.95" customHeight="1" x14ac:dyDescent="0.25"/>
    <row r="89" spans="1:15" ht="5.0999999999999996" customHeight="1" thickBot="1" x14ac:dyDescent="0.3"/>
    <row r="90" spans="1:15" ht="15.75" thickBot="1" x14ac:dyDescent="0.3">
      <c r="A90" s="34" t="s">
        <v>58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5" ht="15.75" thickBot="1" x14ac:dyDescent="0.3">
      <c r="A91" s="36" t="s">
        <v>16</v>
      </c>
      <c r="B91" s="37"/>
      <c r="C91" s="38" t="s">
        <v>15</v>
      </c>
      <c r="D91" s="39"/>
      <c r="E91" s="39"/>
      <c r="F91" s="39"/>
      <c r="G91" s="39"/>
      <c r="H91" s="39"/>
      <c r="I91" s="5" t="s">
        <v>14</v>
      </c>
      <c r="J91" s="27" t="s">
        <v>13</v>
      </c>
      <c r="K91" s="5" t="s">
        <v>12</v>
      </c>
      <c r="L91" s="5" t="s">
        <v>3</v>
      </c>
    </row>
    <row r="92" spans="1:15" ht="6.95" customHeight="1" x14ac:dyDescent="0.3">
      <c r="A92" s="11"/>
      <c r="B92" s="14"/>
      <c r="C92" s="8"/>
      <c r="D92" s="28"/>
      <c r="E92" s="28"/>
      <c r="F92" s="28"/>
      <c r="G92" s="28"/>
      <c r="H92" s="28"/>
      <c r="I92" s="12"/>
      <c r="J92" s="28"/>
      <c r="K92" s="12"/>
      <c r="L92" s="13"/>
    </row>
    <row r="93" spans="1:15" ht="18" x14ac:dyDescent="0.3">
      <c r="A93" s="11">
        <v>1</v>
      </c>
      <c r="B93" s="14" t="s">
        <v>11</v>
      </c>
      <c r="C93" s="40" t="s">
        <v>10</v>
      </c>
      <c r="D93" s="40"/>
      <c r="E93" s="40"/>
      <c r="F93" s="40"/>
      <c r="G93" s="40"/>
      <c r="H93" s="40"/>
      <c r="I93" s="12">
        <v>384</v>
      </c>
      <c r="J93" s="28" t="s">
        <v>57</v>
      </c>
      <c r="K93" s="12"/>
      <c r="L93" s="13">
        <f>ROUND(I93*K93,2)</f>
        <v>0</v>
      </c>
    </row>
    <row r="94" spans="1:15" ht="18" x14ac:dyDescent="0.3">
      <c r="A94" s="11">
        <v>2</v>
      </c>
      <c r="B94" s="14" t="s">
        <v>9</v>
      </c>
      <c r="C94" s="48" t="s">
        <v>8</v>
      </c>
      <c r="D94" s="48"/>
      <c r="E94" s="48"/>
      <c r="F94" s="48"/>
      <c r="G94" s="48"/>
      <c r="H94" s="48"/>
      <c r="I94" s="12">
        <v>384</v>
      </c>
      <c r="J94" s="28" t="s">
        <v>57</v>
      </c>
      <c r="K94" s="12"/>
      <c r="L94" s="13">
        <f>ROUND(I94*K94,2)</f>
        <v>0</v>
      </c>
      <c r="N94" s="1">
        <v>6.9999999999999994E-5</v>
      </c>
      <c r="O94" s="1">
        <f>I94*N94</f>
        <v>2.6879999999999998E-2</v>
      </c>
    </row>
    <row r="95" spans="1:15" ht="16.5" x14ac:dyDescent="0.3">
      <c r="A95" s="11">
        <v>3</v>
      </c>
      <c r="B95" s="14" t="s">
        <v>17</v>
      </c>
      <c r="C95" s="48" t="s">
        <v>38</v>
      </c>
      <c r="D95" s="48"/>
      <c r="E95" s="48"/>
      <c r="F95" s="48"/>
      <c r="G95" s="48"/>
      <c r="H95" s="48"/>
      <c r="I95" s="12">
        <v>36</v>
      </c>
      <c r="J95" s="28" t="s">
        <v>23</v>
      </c>
      <c r="K95" s="12"/>
      <c r="L95" s="13">
        <f>ROUND(I95*K95,2)</f>
        <v>0</v>
      </c>
      <c r="N95" s="1">
        <v>1</v>
      </c>
      <c r="O95" s="1">
        <f t="shared" ref="O95" si="18">I95*N95</f>
        <v>36</v>
      </c>
    </row>
    <row r="96" spans="1:15" ht="18" x14ac:dyDescent="0.3">
      <c r="A96" s="11">
        <v>4</v>
      </c>
      <c r="B96" s="14" t="s">
        <v>21</v>
      </c>
      <c r="C96" s="48" t="s">
        <v>42</v>
      </c>
      <c r="D96" s="48"/>
      <c r="E96" s="48"/>
      <c r="F96" s="48"/>
      <c r="G96" s="48"/>
      <c r="H96" s="48"/>
      <c r="I96" s="12">
        <v>384</v>
      </c>
      <c r="J96" s="28" t="s">
        <v>57</v>
      </c>
      <c r="K96" s="12"/>
      <c r="L96" s="13">
        <f t="shared" ref="L96" si="19">ROUND(I96*K96,2)</f>
        <v>0</v>
      </c>
      <c r="N96" s="1">
        <v>0.103728</v>
      </c>
      <c r="O96" s="1">
        <f>N96*I96</f>
        <v>39.831552000000002</v>
      </c>
    </row>
    <row r="97" spans="1:16" ht="16.5" x14ac:dyDescent="0.3">
      <c r="A97" s="11">
        <v>5</v>
      </c>
      <c r="B97" s="14" t="s">
        <v>5</v>
      </c>
      <c r="C97" s="48" t="s">
        <v>4</v>
      </c>
      <c r="D97" s="48"/>
      <c r="E97" s="48"/>
      <c r="F97" s="48"/>
      <c r="G97" s="48"/>
      <c r="H97" s="48"/>
      <c r="I97" s="12">
        <v>75.858000000000004</v>
      </c>
      <c r="J97" s="28" t="s">
        <v>23</v>
      </c>
      <c r="K97" s="12"/>
      <c r="L97" s="13">
        <f>ROUND(I97*K97,2)</f>
        <v>0</v>
      </c>
      <c r="O97" s="1">
        <f>SUM(O93:O96)</f>
        <v>75.858431999999993</v>
      </c>
    </row>
    <row r="98" spans="1:16" x14ac:dyDescent="0.25">
      <c r="A98" s="41" t="s">
        <v>3</v>
      </c>
      <c r="B98" s="42"/>
      <c r="C98" s="15"/>
      <c r="D98" s="43"/>
      <c r="E98" s="44"/>
      <c r="F98" s="43"/>
      <c r="G98" s="44"/>
      <c r="H98" s="45" t="s">
        <v>54</v>
      </c>
      <c r="I98" s="46"/>
      <c r="J98" s="46"/>
      <c r="K98" s="47">
        <f>SUM(L92:L97)</f>
        <v>0</v>
      </c>
      <c r="L98" s="46"/>
    </row>
    <row r="99" spans="1:16" ht="7.5" customHeight="1" thickBot="1" x14ac:dyDescent="0.3"/>
    <row r="100" spans="1:16" ht="15.75" thickBot="1" x14ac:dyDescent="0.3">
      <c r="A100" s="34" t="s">
        <v>59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</row>
    <row r="101" spans="1:16" ht="15.75" thickBot="1" x14ac:dyDescent="0.3">
      <c r="A101" s="36" t="s">
        <v>16</v>
      </c>
      <c r="B101" s="37"/>
      <c r="C101" s="38" t="s">
        <v>15</v>
      </c>
      <c r="D101" s="39"/>
      <c r="E101" s="39"/>
      <c r="F101" s="39"/>
      <c r="G101" s="39"/>
      <c r="H101" s="39"/>
      <c r="I101" s="5" t="s">
        <v>14</v>
      </c>
      <c r="J101" s="27" t="s">
        <v>13</v>
      </c>
      <c r="K101" s="5" t="s">
        <v>12</v>
      </c>
      <c r="L101" s="5" t="s">
        <v>3</v>
      </c>
    </row>
    <row r="102" spans="1:16" ht="5.0999999999999996" customHeight="1" x14ac:dyDescent="0.3">
      <c r="A102" s="11"/>
      <c r="B102" s="14"/>
      <c r="C102" s="8"/>
      <c r="D102" s="28"/>
      <c r="E102" s="28"/>
      <c r="F102" s="28"/>
      <c r="G102" s="28"/>
      <c r="H102" s="28"/>
      <c r="I102" s="12"/>
      <c r="J102" s="28"/>
      <c r="K102" s="12"/>
      <c r="L102" s="13"/>
    </row>
    <row r="103" spans="1:16" ht="18" x14ac:dyDescent="0.3">
      <c r="A103" s="11">
        <v>1</v>
      </c>
      <c r="B103" s="14" t="s">
        <v>11</v>
      </c>
      <c r="C103" s="40" t="s">
        <v>10</v>
      </c>
      <c r="D103" s="40"/>
      <c r="E103" s="40"/>
      <c r="F103" s="40"/>
      <c r="G103" s="40"/>
      <c r="H103" s="40"/>
      <c r="I103" s="12">
        <v>2240</v>
      </c>
      <c r="J103" s="28" t="s">
        <v>57</v>
      </c>
      <c r="K103" s="12"/>
      <c r="L103" s="13">
        <f>ROUND(I103*K103,2)</f>
        <v>0</v>
      </c>
    </row>
    <row r="104" spans="1:16" ht="18" x14ac:dyDescent="0.3">
      <c r="A104" s="11">
        <v>2</v>
      </c>
      <c r="B104" s="14" t="s">
        <v>9</v>
      </c>
      <c r="C104" s="48" t="s">
        <v>8</v>
      </c>
      <c r="D104" s="48"/>
      <c r="E104" s="48"/>
      <c r="F104" s="48"/>
      <c r="G104" s="48"/>
      <c r="H104" s="48"/>
      <c r="I104" s="12">
        <v>2240</v>
      </c>
      <c r="J104" s="28" t="s">
        <v>57</v>
      </c>
      <c r="K104" s="12"/>
      <c r="L104" s="13">
        <f>ROUND(I104*K104,2)</f>
        <v>0</v>
      </c>
      <c r="N104" s="1">
        <v>6.9999999999999994E-5</v>
      </c>
      <c r="O104" s="1">
        <f>I104*N104</f>
        <v>0.15679999999999999</v>
      </c>
    </row>
    <row r="105" spans="1:16" ht="18" x14ac:dyDescent="0.3">
      <c r="A105" s="11">
        <v>3</v>
      </c>
      <c r="B105" s="14" t="s">
        <v>40</v>
      </c>
      <c r="C105" s="48" t="s">
        <v>41</v>
      </c>
      <c r="D105" s="48"/>
      <c r="E105" s="48"/>
      <c r="F105" s="48"/>
      <c r="G105" s="48"/>
      <c r="H105" s="48"/>
      <c r="I105" s="12">
        <v>700</v>
      </c>
      <c r="J105" s="28" t="s">
        <v>57</v>
      </c>
      <c r="K105" s="12"/>
      <c r="L105" s="13">
        <f>ROUND(I105*K105,2)</f>
        <v>0</v>
      </c>
    </row>
    <row r="106" spans="1:16" ht="16.5" x14ac:dyDescent="0.3">
      <c r="A106" s="11">
        <v>4</v>
      </c>
      <c r="B106" s="33">
        <v>997002611</v>
      </c>
      <c r="C106" s="49" t="s">
        <v>19</v>
      </c>
      <c r="D106" s="49"/>
      <c r="E106" s="49"/>
      <c r="F106" s="49"/>
      <c r="G106" s="49"/>
      <c r="H106" s="49"/>
      <c r="I106" s="18">
        <v>88.2</v>
      </c>
      <c r="J106" s="29" t="s">
        <v>23</v>
      </c>
      <c r="K106" s="18"/>
      <c r="L106" s="19">
        <f>ROUND(I106*K106,2)</f>
        <v>0</v>
      </c>
    </row>
    <row r="107" spans="1:16" s="21" customFormat="1" ht="16.5" x14ac:dyDescent="0.3">
      <c r="A107" s="11">
        <v>5</v>
      </c>
      <c r="B107" s="33">
        <v>997013501</v>
      </c>
      <c r="C107" s="33" t="s">
        <v>20</v>
      </c>
      <c r="D107" s="20"/>
      <c r="E107" s="20"/>
      <c r="F107" s="20"/>
      <c r="G107" s="20"/>
      <c r="H107" s="20"/>
      <c r="I107" s="18">
        <v>88.2</v>
      </c>
      <c r="J107" s="29" t="s">
        <v>23</v>
      </c>
      <c r="K107" s="18"/>
      <c r="L107" s="19">
        <f>ROUND(I107*K107,2)</f>
        <v>0</v>
      </c>
      <c r="N107" s="22"/>
      <c r="O107" s="22"/>
      <c r="P107" s="22"/>
    </row>
    <row r="108" spans="1:16" s="21" customFormat="1" ht="16.5" x14ac:dyDescent="0.3">
      <c r="A108" s="11">
        <v>6</v>
      </c>
      <c r="B108" s="33">
        <v>171201211</v>
      </c>
      <c r="C108" s="33" t="s">
        <v>25</v>
      </c>
      <c r="D108" s="33"/>
      <c r="E108" s="33"/>
      <c r="F108" s="33"/>
      <c r="G108" s="33"/>
      <c r="H108" s="33"/>
      <c r="I108" s="18">
        <v>88.2</v>
      </c>
      <c r="J108" s="29" t="s">
        <v>23</v>
      </c>
      <c r="K108" s="18"/>
      <c r="L108" s="19">
        <f t="shared" ref="L108" si="20">ROUND(I108*K108,2)</f>
        <v>0</v>
      </c>
      <c r="N108" s="22"/>
      <c r="O108" s="22"/>
      <c r="P108" s="22"/>
    </row>
    <row r="109" spans="1:16" ht="18" x14ac:dyDescent="0.3">
      <c r="A109" s="11">
        <v>7</v>
      </c>
      <c r="B109" s="14" t="s">
        <v>7</v>
      </c>
      <c r="C109" s="48" t="s">
        <v>6</v>
      </c>
      <c r="D109" s="48"/>
      <c r="E109" s="48"/>
      <c r="F109" s="48"/>
      <c r="G109" s="48"/>
      <c r="H109" s="48"/>
      <c r="I109" s="12">
        <v>2240</v>
      </c>
      <c r="J109" s="28" t="s">
        <v>57</v>
      </c>
      <c r="K109" s="12"/>
      <c r="L109" s="13">
        <f t="shared" ref="L109" si="21">ROUND(I109*K109,2)</f>
        <v>0</v>
      </c>
      <c r="N109" s="1">
        <v>0.12966</v>
      </c>
      <c r="O109" s="1">
        <f>N109*I109</f>
        <v>290.4384</v>
      </c>
    </row>
    <row r="110" spans="1:16" ht="16.5" x14ac:dyDescent="0.3">
      <c r="A110" s="11">
        <v>8</v>
      </c>
      <c r="B110" s="14" t="s">
        <v>5</v>
      </c>
      <c r="C110" s="48" t="s">
        <v>4</v>
      </c>
      <c r="D110" s="48"/>
      <c r="E110" s="48"/>
      <c r="F110" s="48"/>
      <c r="G110" s="48"/>
      <c r="H110" s="48"/>
      <c r="I110" s="12">
        <v>290.59500000000003</v>
      </c>
      <c r="J110" s="28" t="s">
        <v>23</v>
      </c>
      <c r="K110" s="12"/>
      <c r="L110" s="13">
        <f>ROUND(I110*K110,2)</f>
        <v>0</v>
      </c>
      <c r="O110" s="1">
        <f>SUM(O104:O109)</f>
        <v>290.59519999999998</v>
      </c>
    </row>
    <row r="111" spans="1:16" x14ac:dyDescent="0.25">
      <c r="A111" s="41" t="s">
        <v>3</v>
      </c>
      <c r="B111" s="42"/>
      <c r="C111" s="15"/>
      <c r="D111" s="43"/>
      <c r="E111" s="44"/>
      <c r="F111" s="43"/>
      <c r="G111" s="44"/>
      <c r="H111" s="45" t="s">
        <v>54</v>
      </c>
      <c r="I111" s="46"/>
      <c r="J111" s="46"/>
      <c r="K111" s="47">
        <f>SUM(L102:L110)</f>
        <v>0</v>
      </c>
      <c r="L111" s="46"/>
    </row>
    <row r="112" spans="1:16" ht="5.45" customHeight="1" thickBot="1" x14ac:dyDescent="0.3"/>
    <row r="113" spans="1:16" ht="15.75" thickBot="1" x14ac:dyDescent="0.3">
      <c r="A113" s="34" t="s">
        <v>60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</row>
    <row r="114" spans="1:16" ht="15.75" thickBot="1" x14ac:dyDescent="0.3">
      <c r="A114" s="36" t="s">
        <v>16</v>
      </c>
      <c r="B114" s="37"/>
      <c r="C114" s="38" t="s">
        <v>15</v>
      </c>
      <c r="D114" s="39"/>
      <c r="E114" s="39"/>
      <c r="F114" s="39"/>
      <c r="G114" s="39"/>
      <c r="H114" s="39"/>
      <c r="I114" s="5" t="s">
        <v>14</v>
      </c>
      <c r="J114" s="27" t="s">
        <v>13</v>
      </c>
      <c r="K114" s="5" t="s">
        <v>12</v>
      </c>
      <c r="L114" s="5" t="s">
        <v>3</v>
      </c>
    </row>
    <row r="115" spans="1:16" ht="6" customHeight="1" x14ac:dyDescent="0.3">
      <c r="A115" s="11"/>
      <c r="B115" s="14"/>
      <c r="C115" s="8"/>
      <c r="D115" s="28"/>
      <c r="E115" s="28"/>
      <c r="F115" s="28"/>
      <c r="G115" s="28"/>
      <c r="H115" s="28"/>
      <c r="I115" s="12"/>
      <c r="J115" s="28"/>
      <c r="K115" s="12"/>
      <c r="L115" s="13"/>
    </row>
    <row r="116" spans="1:16" ht="18" x14ac:dyDescent="0.3">
      <c r="A116" s="11">
        <v>1</v>
      </c>
      <c r="B116" s="14" t="s">
        <v>43</v>
      </c>
      <c r="C116" s="40" t="s">
        <v>44</v>
      </c>
      <c r="D116" s="40"/>
      <c r="E116" s="40"/>
      <c r="F116" s="40"/>
      <c r="G116" s="40"/>
      <c r="H116" s="40"/>
      <c r="I116" s="12">
        <v>20</v>
      </c>
      <c r="J116" s="28" t="s">
        <v>57</v>
      </c>
      <c r="K116" s="12"/>
      <c r="L116" s="13">
        <f>ROUND(I116*K116,2)</f>
        <v>0</v>
      </c>
    </row>
    <row r="117" spans="1:16" x14ac:dyDescent="0.25">
      <c r="A117" s="41" t="s">
        <v>3</v>
      </c>
      <c r="B117" s="42"/>
      <c r="C117" s="15"/>
      <c r="D117" s="43"/>
      <c r="E117" s="44"/>
      <c r="F117" s="43"/>
      <c r="G117" s="44"/>
      <c r="H117" s="45" t="s">
        <v>54</v>
      </c>
      <c r="I117" s="46"/>
      <c r="J117" s="46"/>
      <c r="K117" s="47">
        <f>SUM(L115:L116)</f>
        <v>0</v>
      </c>
      <c r="L117" s="46"/>
    </row>
    <row r="118" spans="1:16" ht="4.5" customHeight="1" thickBot="1" x14ac:dyDescent="0.3"/>
    <row r="119" spans="1:16" ht="18" customHeight="1" thickBot="1" x14ac:dyDescent="0.3">
      <c r="A119" s="34" t="s">
        <v>61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6" ht="15.75" thickBot="1" x14ac:dyDescent="0.3">
      <c r="A120" s="36" t="s">
        <v>16</v>
      </c>
      <c r="B120" s="37"/>
      <c r="C120" s="38" t="s">
        <v>15</v>
      </c>
      <c r="D120" s="39"/>
      <c r="E120" s="39"/>
      <c r="F120" s="39"/>
      <c r="G120" s="39"/>
      <c r="H120" s="39"/>
      <c r="I120" s="5" t="s">
        <v>14</v>
      </c>
      <c r="J120" s="27" t="s">
        <v>13</v>
      </c>
      <c r="K120" s="5" t="s">
        <v>12</v>
      </c>
      <c r="L120" s="5" t="s">
        <v>3</v>
      </c>
    </row>
    <row r="121" spans="1:16" ht="16.5" x14ac:dyDescent="0.3">
      <c r="A121" s="6"/>
      <c r="B121" s="7"/>
      <c r="C121" s="8"/>
      <c r="D121" s="9"/>
      <c r="E121" s="9"/>
      <c r="F121" s="9"/>
      <c r="G121" s="9"/>
      <c r="H121" s="9"/>
      <c r="I121" s="10"/>
      <c r="J121" s="6"/>
      <c r="K121" s="10"/>
      <c r="L121" s="10"/>
    </row>
    <row r="122" spans="1:16" ht="16.5" x14ac:dyDescent="0.3">
      <c r="A122" s="11">
        <v>1</v>
      </c>
      <c r="B122" s="14" t="s">
        <v>27</v>
      </c>
      <c r="C122" s="48" t="s">
        <v>47</v>
      </c>
      <c r="D122" s="48"/>
      <c r="E122" s="48"/>
      <c r="F122" s="48"/>
      <c r="G122" s="48"/>
      <c r="H122" s="48"/>
      <c r="I122" s="12">
        <v>1500</v>
      </c>
      <c r="J122" s="28" t="s">
        <v>56</v>
      </c>
      <c r="K122" s="12"/>
      <c r="L122" s="13">
        <f>ROUND(I122*K122,2)</f>
        <v>0</v>
      </c>
    </row>
    <row r="123" spans="1:16" x14ac:dyDescent="0.25">
      <c r="A123" s="41" t="s">
        <v>3</v>
      </c>
      <c r="B123" s="42"/>
      <c r="C123" s="15"/>
      <c r="D123" s="43"/>
      <c r="E123" s="44"/>
      <c r="F123" s="43"/>
      <c r="G123" s="44"/>
      <c r="H123" s="45" t="s">
        <v>54</v>
      </c>
      <c r="I123" s="46"/>
      <c r="J123" s="46"/>
      <c r="K123" s="47">
        <f>SUM(L122:L122)</f>
        <v>0</v>
      </c>
      <c r="L123" s="46"/>
    </row>
    <row r="125" spans="1:16" x14ac:dyDescent="0.25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</row>
    <row r="126" spans="1:16" x14ac:dyDescent="0.25">
      <c r="A126" s="52" t="s">
        <v>2</v>
      </c>
      <c r="B126" s="53"/>
      <c r="C126" s="53"/>
      <c r="D126" s="41" t="s">
        <v>1</v>
      </c>
      <c r="E126" s="42"/>
      <c r="F126" s="41" t="s">
        <v>0</v>
      </c>
      <c r="G126" s="42"/>
      <c r="H126" s="45" t="s">
        <v>54</v>
      </c>
      <c r="I126" s="46"/>
      <c r="J126" s="15"/>
      <c r="K126" s="47">
        <f>K87+K73+K59+K50+K39+K25+K14+K117+K111+K98+K123</f>
        <v>0</v>
      </c>
      <c r="L126" s="46"/>
      <c r="P126" s="2"/>
    </row>
    <row r="127" spans="1:16" x14ac:dyDescent="0.25">
      <c r="A127" s="54"/>
      <c r="B127" s="54"/>
      <c r="C127" s="54"/>
      <c r="D127" s="55">
        <v>0.21</v>
      </c>
      <c r="E127" s="44"/>
      <c r="F127" s="56">
        <f>K126*21%</f>
        <v>0</v>
      </c>
      <c r="G127" s="57"/>
      <c r="H127" s="43"/>
      <c r="I127" s="44"/>
      <c r="J127" s="44"/>
      <c r="K127" s="44"/>
      <c r="L127" s="44"/>
    </row>
    <row r="128" spans="1:16" x14ac:dyDescent="0.25">
      <c r="A128" s="54"/>
      <c r="B128" s="54"/>
      <c r="C128" s="54"/>
      <c r="D128" s="43"/>
      <c r="E128" s="44"/>
      <c r="F128" s="43"/>
      <c r="G128" s="44"/>
      <c r="H128" s="45" t="s">
        <v>55</v>
      </c>
      <c r="I128" s="46"/>
      <c r="J128" s="15"/>
      <c r="K128" s="47">
        <f>ROUND(K126+F128+F127,1)</f>
        <v>0</v>
      </c>
      <c r="L128" s="46"/>
    </row>
  </sheetData>
  <mergeCells count="155">
    <mergeCell ref="A119:L119"/>
    <mergeCell ref="A120:B120"/>
    <mergeCell ref="C120:H120"/>
    <mergeCell ref="C122:H122"/>
    <mergeCell ref="A123:B123"/>
    <mergeCell ref="D123:E123"/>
    <mergeCell ref="F123:G123"/>
    <mergeCell ref="H123:J123"/>
    <mergeCell ref="K123:L123"/>
    <mergeCell ref="A50:B50"/>
    <mergeCell ref="K50:L50"/>
    <mergeCell ref="A52:L52"/>
    <mergeCell ref="A53:B53"/>
    <mergeCell ref="C22:H22"/>
    <mergeCell ref="C23:H23"/>
    <mergeCell ref="C21:H21"/>
    <mergeCell ref="C44:H44"/>
    <mergeCell ref="C46:H46"/>
    <mergeCell ref="C47:H47"/>
    <mergeCell ref="C48:H48"/>
    <mergeCell ref="C49:H49"/>
    <mergeCell ref="C45:H45"/>
    <mergeCell ref="C53:H53"/>
    <mergeCell ref="C64:H64"/>
    <mergeCell ref="C70:H70"/>
    <mergeCell ref="D50:E50"/>
    <mergeCell ref="F50:G50"/>
    <mergeCell ref="H50:J50"/>
    <mergeCell ref="D73:E73"/>
    <mergeCell ref="F73:G73"/>
    <mergeCell ref="H73:J73"/>
    <mergeCell ref="A27:L27"/>
    <mergeCell ref="A28:B28"/>
    <mergeCell ref="C28:H28"/>
    <mergeCell ref="C30:H30"/>
    <mergeCell ref="C35:H35"/>
    <mergeCell ref="A61:L61"/>
    <mergeCell ref="A62:B62"/>
    <mergeCell ref="A73:B73"/>
    <mergeCell ref="K73:L73"/>
    <mergeCell ref="C36:H36"/>
    <mergeCell ref="C38:H38"/>
    <mergeCell ref="A39:B39"/>
    <mergeCell ref="D39:E39"/>
    <mergeCell ref="F39:G39"/>
    <mergeCell ref="H39:J39"/>
    <mergeCell ref="F59:G59"/>
    <mergeCell ref="A1:L1"/>
    <mergeCell ref="A2:L3"/>
    <mergeCell ref="A6:L6"/>
    <mergeCell ref="A7:B7"/>
    <mergeCell ref="C7:H7"/>
    <mergeCell ref="C9:H9"/>
    <mergeCell ref="C10:H10"/>
    <mergeCell ref="C11:H11"/>
    <mergeCell ref="C12:H12"/>
    <mergeCell ref="C13:H13"/>
    <mergeCell ref="A14:B14"/>
    <mergeCell ref="D14:E14"/>
    <mergeCell ref="F14:G14"/>
    <mergeCell ref="H14:J14"/>
    <mergeCell ref="K25:L25"/>
    <mergeCell ref="A41:L41"/>
    <mergeCell ref="A42:B42"/>
    <mergeCell ref="C42:H42"/>
    <mergeCell ref="C20:H20"/>
    <mergeCell ref="K39:L39"/>
    <mergeCell ref="C34:H34"/>
    <mergeCell ref="C31:H31"/>
    <mergeCell ref="K14:L14"/>
    <mergeCell ref="A16:L16"/>
    <mergeCell ref="A17:B17"/>
    <mergeCell ref="C17:H17"/>
    <mergeCell ref="C19:H19"/>
    <mergeCell ref="C24:H24"/>
    <mergeCell ref="A25:B25"/>
    <mergeCell ref="D25:E25"/>
    <mergeCell ref="F25:G25"/>
    <mergeCell ref="H25:J25"/>
    <mergeCell ref="H59:J59"/>
    <mergeCell ref="K59:L59"/>
    <mergeCell ref="A126:C128"/>
    <mergeCell ref="D126:E126"/>
    <mergeCell ref="F126:G126"/>
    <mergeCell ref="H126:I126"/>
    <mergeCell ref="K126:L126"/>
    <mergeCell ref="D127:E127"/>
    <mergeCell ref="F127:G127"/>
    <mergeCell ref="H127:L127"/>
    <mergeCell ref="D128:E128"/>
    <mergeCell ref="F128:G128"/>
    <mergeCell ref="H128:I128"/>
    <mergeCell ref="K128:L128"/>
    <mergeCell ref="C69:H69"/>
    <mergeCell ref="C65:H65"/>
    <mergeCell ref="A75:L75"/>
    <mergeCell ref="A76:B76"/>
    <mergeCell ref="C76:H76"/>
    <mergeCell ref="C78:H78"/>
    <mergeCell ref="C84:H84"/>
    <mergeCell ref="C85:H85"/>
    <mergeCell ref="C86:H86"/>
    <mergeCell ref="A87:B87"/>
    <mergeCell ref="C55:H55"/>
    <mergeCell ref="C56:H56"/>
    <mergeCell ref="C57:H57"/>
    <mergeCell ref="A125:L125"/>
    <mergeCell ref="C62:H62"/>
    <mergeCell ref="C58:H58"/>
    <mergeCell ref="A59:B59"/>
    <mergeCell ref="D59:E59"/>
    <mergeCell ref="C71:H71"/>
    <mergeCell ref="C72:H72"/>
    <mergeCell ref="D87:E87"/>
    <mergeCell ref="F87:G87"/>
    <mergeCell ref="H87:J87"/>
    <mergeCell ref="K87:L87"/>
    <mergeCell ref="C79:H79"/>
    <mergeCell ref="C83:H83"/>
    <mergeCell ref="A90:L90"/>
    <mergeCell ref="A91:B91"/>
    <mergeCell ref="C91:H91"/>
    <mergeCell ref="C93:H93"/>
    <mergeCell ref="C95:H95"/>
    <mergeCell ref="C96:H96"/>
    <mergeCell ref="C97:H97"/>
    <mergeCell ref="A98:B98"/>
    <mergeCell ref="D98:E98"/>
    <mergeCell ref="F98:G98"/>
    <mergeCell ref="H98:J98"/>
    <mergeCell ref="K98:L98"/>
    <mergeCell ref="C94:H94"/>
    <mergeCell ref="A100:L100"/>
    <mergeCell ref="A101:B101"/>
    <mergeCell ref="C101:H101"/>
    <mergeCell ref="C103:H103"/>
    <mergeCell ref="C104:H104"/>
    <mergeCell ref="C105:H105"/>
    <mergeCell ref="C109:H109"/>
    <mergeCell ref="C110:H110"/>
    <mergeCell ref="A111:B111"/>
    <mergeCell ref="D111:E111"/>
    <mergeCell ref="F111:G111"/>
    <mergeCell ref="H111:J111"/>
    <mergeCell ref="K111:L111"/>
    <mergeCell ref="C106:H106"/>
    <mergeCell ref="A113:L113"/>
    <mergeCell ref="A114:B114"/>
    <mergeCell ref="C114:H114"/>
    <mergeCell ref="C116:H116"/>
    <mergeCell ref="A117:B117"/>
    <mergeCell ref="D117:E117"/>
    <mergeCell ref="F117:G117"/>
    <mergeCell ref="H117:J117"/>
    <mergeCell ref="K117:L117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prací </vt:lpstr>
      <vt:lpstr>'Soupis prací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Starosta</cp:lastModifiedBy>
  <cp:lastPrinted>2016-02-22T05:59:05Z</cp:lastPrinted>
  <dcterms:created xsi:type="dcterms:W3CDTF">2015-02-18T08:44:28Z</dcterms:created>
  <dcterms:modified xsi:type="dcterms:W3CDTF">2016-06-03T05:40:39Z</dcterms:modified>
</cp:coreProperties>
</file>