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TS\Desktop\bez ceny\"/>
    </mc:Choice>
  </mc:AlternateContent>
  <xr:revisionPtr revIDLastSave="0" documentId="8_{33FC454C-E7FD-4ED8-A772-F02E31CAAB51}" xr6:coauthVersionLast="43" xr6:coauthVersionMax="43" xr10:uidLastSave="{00000000-0000-0000-0000-000000000000}"/>
  <bookViews>
    <workbookView xWindow="780" yWindow="780" windowWidth="21600" windowHeight="1138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1 Naklady" sheetId="12" r:id="rId4"/>
    <sheet name="01 0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01 Naklady'!$1:$7</definedName>
    <definedName name="_xlnm.Print_Titles" localSheetId="4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01 Naklady'!$A$1:$X$29</definedName>
    <definedName name="_xlnm.Print_Area" localSheetId="4">'01 01 Pol'!$A$1:$X$479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5" i="1" l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I39" i="1" s="1"/>
  <c r="I44" i="1" s="1"/>
  <c r="J43" i="1" s="1"/>
  <c r="F39" i="1"/>
  <c r="G478" i="13"/>
  <c r="BA345" i="13"/>
  <c r="BA113" i="13"/>
  <c r="BA93" i="13"/>
  <c r="BA90" i="13"/>
  <c r="BA80" i="13"/>
  <c r="BA77" i="13"/>
  <c r="BA68" i="13"/>
  <c r="BA54" i="13"/>
  <c r="BA44" i="13"/>
  <c r="BA38" i="13"/>
  <c r="BA17" i="13"/>
  <c r="BA13" i="13"/>
  <c r="BA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6" i="13"/>
  <c r="I16" i="13"/>
  <c r="K16" i="13"/>
  <c r="M16" i="13"/>
  <c r="O16" i="13"/>
  <c r="Q16" i="13"/>
  <c r="V16" i="13"/>
  <c r="G19" i="13"/>
  <c r="M19" i="13" s="1"/>
  <c r="I19" i="13"/>
  <c r="K19" i="13"/>
  <c r="O19" i="13"/>
  <c r="O8" i="13" s="1"/>
  <c r="Q19" i="13"/>
  <c r="V19" i="13"/>
  <c r="G24" i="13"/>
  <c r="M24" i="13" s="1"/>
  <c r="I24" i="13"/>
  <c r="K24" i="13"/>
  <c r="O24" i="13"/>
  <c r="Q24" i="13"/>
  <c r="V24" i="13"/>
  <c r="G26" i="13"/>
  <c r="I26" i="13"/>
  <c r="K26" i="13"/>
  <c r="M26" i="13"/>
  <c r="O26" i="13"/>
  <c r="Q26" i="13"/>
  <c r="V26" i="13"/>
  <c r="G37" i="13"/>
  <c r="I37" i="13"/>
  <c r="K37" i="13"/>
  <c r="M37" i="13"/>
  <c r="O37" i="13"/>
  <c r="Q37" i="13"/>
  <c r="V37" i="13"/>
  <c r="G40" i="13"/>
  <c r="M40" i="13" s="1"/>
  <c r="I40" i="13"/>
  <c r="K40" i="13"/>
  <c r="O40" i="13"/>
  <c r="Q40" i="13"/>
  <c r="V40" i="13"/>
  <c r="G43" i="13"/>
  <c r="M43" i="13" s="1"/>
  <c r="I43" i="13"/>
  <c r="K43" i="13"/>
  <c r="O43" i="13"/>
  <c r="Q43" i="13"/>
  <c r="V43" i="13"/>
  <c r="G51" i="13"/>
  <c r="I51" i="13"/>
  <c r="K51" i="13"/>
  <c r="M51" i="13"/>
  <c r="O51" i="13"/>
  <c r="Q51" i="13"/>
  <c r="V51" i="13"/>
  <c r="G53" i="13"/>
  <c r="I53" i="13"/>
  <c r="K53" i="13"/>
  <c r="M53" i="13"/>
  <c r="O53" i="13"/>
  <c r="Q53" i="13"/>
  <c r="V53" i="13"/>
  <c r="G56" i="13"/>
  <c r="M56" i="13" s="1"/>
  <c r="I56" i="13"/>
  <c r="K56" i="13"/>
  <c r="O56" i="13"/>
  <c r="Q56" i="13"/>
  <c r="V56" i="13"/>
  <c r="G58" i="13"/>
  <c r="M58" i="13" s="1"/>
  <c r="I58" i="13"/>
  <c r="K58" i="13"/>
  <c r="O58" i="13"/>
  <c r="Q58" i="13"/>
  <c r="V58" i="13"/>
  <c r="G60" i="13"/>
  <c r="I60" i="13"/>
  <c r="K60" i="13"/>
  <c r="M60" i="13"/>
  <c r="O60" i="13"/>
  <c r="Q60" i="13"/>
  <c r="V60" i="13"/>
  <c r="G63" i="13"/>
  <c r="I63" i="13"/>
  <c r="K63" i="13"/>
  <c r="M63" i="13"/>
  <c r="O63" i="13"/>
  <c r="Q63" i="13"/>
  <c r="V63" i="13"/>
  <c r="G67" i="13"/>
  <c r="M67" i="13" s="1"/>
  <c r="I67" i="13"/>
  <c r="I66" i="13" s="1"/>
  <c r="K67" i="13"/>
  <c r="K66" i="13" s="1"/>
  <c r="O67" i="13"/>
  <c r="Q67" i="13"/>
  <c r="Q66" i="13" s="1"/>
  <c r="V67" i="13"/>
  <c r="V66" i="13" s="1"/>
  <c r="G70" i="13"/>
  <c r="I70" i="13"/>
  <c r="K70" i="13"/>
  <c r="M70" i="13"/>
  <c r="O70" i="13"/>
  <c r="Q70" i="13"/>
  <c r="V70" i="13"/>
  <c r="G73" i="13"/>
  <c r="I73" i="13"/>
  <c r="K73" i="13"/>
  <c r="M73" i="13"/>
  <c r="O73" i="13"/>
  <c r="Q73" i="13"/>
  <c r="V73" i="13"/>
  <c r="G76" i="13"/>
  <c r="M76" i="13" s="1"/>
  <c r="I76" i="13"/>
  <c r="K76" i="13"/>
  <c r="O76" i="13"/>
  <c r="O66" i="13" s="1"/>
  <c r="Q76" i="13"/>
  <c r="V76" i="13"/>
  <c r="G79" i="13"/>
  <c r="M79" i="13" s="1"/>
  <c r="I79" i="13"/>
  <c r="K79" i="13"/>
  <c r="O79" i="13"/>
  <c r="Q79" i="13"/>
  <c r="V79" i="13"/>
  <c r="G83" i="13"/>
  <c r="I83" i="13"/>
  <c r="K83" i="13"/>
  <c r="M83" i="13"/>
  <c r="O83" i="13"/>
  <c r="Q83" i="13"/>
  <c r="V83" i="13"/>
  <c r="G86" i="13"/>
  <c r="I86" i="13"/>
  <c r="K86" i="13"/>
  <c r="M86" i="13"/>
  <c r="O86" i="13"/>
  <c r="Q86" i="13"/>
  <c r="V86" i="13"/>
  <c r="G89" i="13"/>
  <c r="M89" i="13" s="1"/>
  <c r="I89" i="13"/>
  <c r="K89" i="13"/>
  <c r="O89" i="13"/>
  <c r="Q89" i="13"/>
  <c r="V89" i="13"/>
  <c r="G92" i="13"/>
  <c r="M92" i="13" s="1"/>
  <c r="I92" i="13"/>
  <c r="K92" i="13"/>
  <c r="O92" i="13"/>
  <c r="Q92" i="13"/>
  <c r="V92" i="13"/>
  <c r="G96" i="13"/>
  <c r="I96" i="13"/>
  <c r="K96" i="13"/>
  <c r="M96" i="13"/>
  <c r="O96" i="13"/>
  <c r="Q96" i="13"/>
  <c r="V96" i="13"/>
  <c r="G100" i="13"/>
  <c r="I100" i="13"/>
  <c r="K100" i="13"/>
  <c r="M100" i="13"/>
  <c r="O100" i="13"/>
  <c r="Q100" i="13"/>
  <c r="V100" i="13"/>
  <c r="G102" i="13"/>
  <c r="M102" i="13" s="1"/>
  <c r="I102" i="13"/>
  <c r="K102" i="13"/>
  <c r="O102" i="13"/>
  <c r="Q102" i="13"/>
  <c r="V102" i="13"/>
  <c r="G104" i="13"/>
  <c r="M104" i="13" s="1"/>
  <c r="I104" i="13"/>
  <c r="K104" i="13"/>
  <c r="O104" i="13"/>
  <c r="Q104" i="13"/>
  <c r="V104" i="13"/>
  <c r="K107" i="13"/>
  <c r="V107" i="13"/>
  <c r="G108" i="13"/>
  <c r="G107" i="13" s="1"/>
  <c r="I108" i="13"/>
  <c r="I107" i="13" s="1"/>
  <c r="K108" i="13"/>
  <c r="M108" i="13"/>
  <c r="O108" i="13"/>
  <c r="Q108" i="13"/>
  <c r="Q107" i="13" s="1"/>
  <c r="V108" i="13"/>
  <c r="G110" i="13"/>
  <c r="M110" i="13" s="1"/>
  <c r="I110" i="13"/>
  <c r="K110" i="13"/>
  <c r="O110" i="13"/>
  <c r="O107" i="13" s="1"/>
  <c r="Q110" i="13"/>
  <c r="V110" i="13"/>
  <c r="G111" i="13"/>
  <c r="I111" i="13"/>
  <c r="O111" i="13"/>
  <c r="Q111" i="13"/>
  <c r="G112" i="13"/>
  <c r="M112" i="13" s="1"/>
  <c r="M111" i="13" s="1"/>
  <c r="I112" i="13"/>
  <c r="K112" i="13"/>
  <c r="K111" i="13" s="1"/>
  <c r="O112" i="13"/>
  <c r="Q112" i="13"/>
  <c r="V112" i="13"/>
  <c r="V111" i="13" s="1"/>
  <c r="G115" i="13"/>
  <c r="M115" i="13" s="1"/>
  <c r="M114" i="13" s="1"/>
  <c r="I115" i="13"/>
  <c r="I114" i="13" s="1"/>
  <c r="K115" i="13"/>
  <c r="O115" i="13"/>
  <c r="O114" i="13" s="1"/>
  <c r="Q115" i="13"/>
  <c r="Q114" i="13" s="1"/>
  <c r="V115" i="13"/>
  <c r="G119" i="13"/>
  <c r="M119" i="13" s="1"/>
  <c r="I119" i="13"/>
  <c r="K119" i="13"/>
  <c r="O119" i="13"/>
  <c r="Q119" i="13"/>
  <c r="V119" i="13"/>
  <c r="G122" i="13"/>
  <c r="I122" i="13"/>
  <c r="K122" i="13"/>
  <c r="K114" i="13" s="1"/>
  <c r="M122" i="13"/>
  <c r="O122" i="13"/>
  <c r="Q122" i="13"/>
  <c r="V122" i="13"/>
  <c r="V114" i="13" s="1"/>
  <c r="G125" i="13"/>
  <c r="M125" i="13" s="1"/>
  <c r="I125" i="13"/>
  <c r="I124" i="13" s="1"/>
  <c r="K125" i="13"/>
  <c r="O125" i="13"/>
  <c r="O124" i="13" s="1"/>
  <c r="Q125" i="13"/>
  <c r="Q124" i="13" s="1"/>
  <c r="V125" i="13"/>
  <c r="G130" i="13"/>
  <c r="M130" i="13" s="1"/>
  <c r="I130" i="13"/>
  <c r="K130" i="13"/>
  <c r="K124" i="13" s="1"/>
  <c r="O130" i="13"/>
  <c r="Q130" i="13"/>
  <c r="V130" i="13"/>
  <c r="V124" i="13" s="1"/>
  <c r="G131" i="13"/>
  <c r="I131" i="13"/>
  <c r="K131" i="13"/>
  <c r="M131" i="13"/>
  <c r="O131" i="13"/>
  <c r="Q131" i="13"/>
  <c r="V131" i="13"/>
  <c r="G134" i="13"/>
  <c r="M134" i="13" s="1"/>
  <c r="I134" i="13"/>
  <c r="I133" i="13" s="1"/>
  <c r="K134" i="13"/>
  <c r="O134" i="13"/>
  <c r="O133" i="13" s="1"/>
  <c r="Q134" i="13"/>
  <c r="Q133" i="13" s="1"/>
  <c r="V134" i="13"/>
  <c r="G136" i="13"/>
  <c r="M136" i="13" s="1"/>
  <c r="I136" i="13"/>
  <c r="K136" i="13"/>
  <c r="K133" i="13" s="1"/>
  <c r="O136" i="13"/>
  <c r="Q136" i="13"/>
  <c r="V136" i="13"/>
  <c r="V133" i="13" s="1"/>
  <c r="G140" i="13"/>
  <c r="I140" i="13"/>
  <c r="K140" i="13"/>
  <c r="M140" i="13"/>
  <c r="O140" i="13"/>
  <c r="Q140" i="13"/>
  <c r="V140" i="13"/>
  <c r="G144" i="13"/>
  <c r="I144" i="13"/>
  <c r="K144" i="13"/>
  <c r="M144" i="13"/>
  <c r="O144" i="13"/>
  <c r="Q144" i="13"/>
  <c r="V144" i="13"/>
  <c r="G147" i="13"/>
  <c r="M147" i="13" s="1"/>
  <c r="I147" i="13"/>
  <c r="K147" i="13"/>
  <c r="O147" i="13"/>
  <c r="Q147" i="13"/>
  <c r="V147" i="13"/>
  <c r="G149" i="13"/>
  <c r="M149" i="13" s="1"/>
  <c r="I149" i="13"/>
  <c r="K149" i="13"/>
  <c r="O149" i="13"/>
  <c r="Q149" i="13"/>
  <c r="V149" i="13"/>
  <c r="G151" i="13"/>
  <c r="I151" i="13"/>
  <c r="K151" i="13"/>
  <c r="M151" i="13"/>
  <c r="O151" i="13"/>
  <c r="Q151" i="13"/>
  <c r="V151" i="13"/>
  <c r="G154" i="13"/>
  <c r="I154" i="13"/>
  <c r="K154" i="13"/>
  <c r="M154" i="13"/>
  <c r="O154" i="13"/>
  <c r="Q154" i="13"/>
  <c r="V154" i="13"/>
  <c r="G183" i="13"/>
  <c r="M183" i="13" s="1"/>
  <c r="I183" i="13"/>
  <c r="K183" i="13"/>
  <c r="O183" i="13"/>
  <c r="Q183" i="13"/>
  <c r="V183" i="13"/>
  <c r="G187" i="13"/>
  <c r="M187" i="13" s="1"/>
  <c r="I187" i="13"/>
  <c r="K187" i="13"/>
  <c r="O187" i="13"/>
  <c r="Q187" i="13"/>
  <c r="V187" i="13"/>
  <c r="G191" i="13"/>
  <c r="I191" i="13"/>
  <c r="K191" i="13"/>
  <c r="M191" i="13"/>
  <c r="O191" i="13"/>
  <c r="Q191" i="13"/>
  <c r="V191" i="13"/>
  <c r="G196" i="13"/>
  <c r="I196" i="13"/>
  <c r="K196" i="13"/>
  <c r="M196" i="13"/>
  <c r="O196" i="13"/>
  <c r="Q196" i="13"/>
  <c r="V196" i="13"/>
  <c r="G204" i="13"/>
  <c r="M204" i="13" s="1"/>
  <c r="I204" i="13"/>
  <c r="K204" i="13"/>
  <c r="O204" i="13"/>
  <c r="Q204" i="13"/>
  <c r="V204" i="13"/>
  <c r="G207" i="13"/>
  <c r="M207" i="13" s="1"/>
  <c r="I207" i="13"/>
  <c r="K207" i="13"/>
  <c r="O207" i="13"/>
  <c r="Q207" i="13"/>
  <c r="V207" i="13"/>
  <c r="G211" i="13"/>
  <c r="I211" i="13"/>
  <c r="K211" i="13"/>
  <c r="M211" i="13"/>
  <c r="O211" i="13"/>
  <c r="Q211" i="13"/>
  <c r="V211" i="13"/>
  <c r="G228" i="13"/>
  <c r="I228" i="13"/>
  <c r="K228" i="13"/>
  <c r="M228" i="13"/>
  <c r="O228" i="13"/>
  <c r="Q228" i="13"/>
  <c r="V228" i="13"/>
  <c r="G232" i="13"/>
  <c r="M232" i="13" s="1"/>
  <c r="I232" i="13"/>
  <c r="K232" i="13"/>
  <c r="O232" i="13"/>
  <c r="Q232" i="13"/>
  <c r="V232" i="13"/>
  <c r="G262" i="13"/>
  <c r="M262" i="13" s="1"/>
  <c r="I262" i="13"/>
  <c r="K262" i="13"/>
  <c r="O262" i="13"/>
  <c r="Q262" i="13"/>
  <c r="V262" i="13"/>
  <c r="G267" i="13"/>
  <c r="I267" i="13"/>
  <c r="K267" i="13"/>
  <c r="M267" i="13"/>
  <c r="O267" i="13"/>
  <c r="Q267" i="13"/>
  <c r="V267" i="13"/>
  <c r="G274" i="13"/>
  <c r="I274" i="13"/>
  <c r="K274" i="13"/>
  <c r="M274" i="13"/>
  <c r="O274" i="13"/>
  <c r="Q274" i="13"/>
  <c r="V274" i="13"/>
  <c r="G279" i="13"/>
  <c r="M279" i="13" s="1"/>
  <c r="I279" i="13"/>
  <c r="K279" i="13"/>
  <c r="O279" i="13"/>
  <c r="Q279" i="13"/>
  <c r="V279" i="13"/>
  <c r="G285" i="13"/>
  <c r="M285" i="13" s="1"/>
  <c r="I285" i="13"/>
  <c r="K285" i="13"/>
  <c r="O285" i="13"/>
  <c r="Q285" i="13"/>
  <c r="V285" i="13"/>
  <c r="G296" i="13"/>
  <c r="I296" i="13"/>
  <c r="K296" i="13"/>
  <c r="M296" i="13"/>
  <c r="O296" i="13"/>
  <c r="Q296" i="13"/>
  <c r="V296" i="13"/>
  <c r="G299" i="13"/>
  <c r="M299" i="13" s="1"/>
  <c r="I299" i="13"/>
  <c r="I298" i="13" s="1"/>
  <c r="K299" i="13"/>
  <c r="O299" i="13"/>
  <c r="O298" i="13" s="1"/>
  <c r="Q299" i="13"/>
  <c r="Q298" i="13" s="1"/>
  <c r="V299" i="13"/>
  <c r="G303" i="13"/>
  <c r="M303" i="13" s="1"/>
  <c r="I303" i="13"/>
  <c r="K303" i="13"/>
  <c r="K298" i="13" s="1"/>
  <c r="O303" i="13"/>
  <c r="Q303" i="13"/>
  <c r="V303" i="13"/>
  <c r="V298" i="13" s="1"/>
  <c r="G310" i="13"/>
  <c r="I310" i="13"/>
  <c r="K310" i="13"/>
  <c r="M310" i="13"/>
  <c r="O310" i="13"/>
  <c r="Q310" i="13"/>
  <c r="V310" i="13"/>
  <c r="G318" i="13"/>
  <c r="I318" i="13"/>
  <c r="K318" i="13"/>
  <c r="M318" i="13"/>
  <c r="O318" i="13"/>
  <c r="Q318" i="13"/>
  <c r="V318" i="13"/>
  <c r="G321" i="13"/>
  <c r="M321" i="13" s="1"/>
  <c r="I321" i="13"/>
  <c r="K321" i="13"/>
  <c r="O321" i="13"/>
  <c r="Q321" i="13"/>
  <c r="V321" i="13"/>
  <c r="I323" i="13"/>
  <c r="Q323" i="13"/>
  <c r="G324" i="13"/>
  <c r="I324" i="13"/>
  <c r="K324" i="13"/>
  <c r="K323" i="13" s="1"/>
  <c r="M324" i="13"/>
  <c r="M323" i="13" s="1"/>
  <c r="O324" i="13"/>
  <c r="Q324" i="13"/>
  <c r="V324" i="13"/>
  <c r="V323" i="13" s="1"/>
  <c r="G328" i="13"/>
  <c r="G323" i="13" s="1"/>
  <c r="I328" i="13"/>
  <c r="K328" i="13"/>
  <c r="M328" i="13"/>
  <c r="O328" i="13"/>
  <c r="O323" i="13" s="1"/>
  <c r="Q328" i="13"/>
  <c r="V328" i="13"/>
  <c r="G331" i="13"/>
  <c r="M331" i="13" s="1"/>
  <c r="I331" i="13"/>
  <c r="K331" i="13"/>
  <c r="O331" i="13"/>
  <c r="Q331" i="13"/>
  <c r="V331" i="13"/>
  <c r="G335" i="13"/>
  <c r="O335" i="13"/>
  <c r="G336" i="13"/>
  <c r="I336" i="13"/>
  <c r="I335" i="13" s="1"/>
  <c r="K336" i="13"/>
  <c r="K335" i="13" s="1"/>
  <c r="M336" i="13"/>
  <c r="M335" i="13" s="1"/>
  <c r="O336" i="13"/>
  <c r="Q336" i="13"/>
  <c r="Q335" i="13" s="1"/>
  <c r="V336" i="13"/>
  <c r="V335" i="13" s="1"/>
  <c r="G339" i="13"/>
  <c r="I339" i="13"/>
  <c r="K339" i="13"/>
  <c r="M339" i="13"/>
  <c r="O339" i="13"/>
  <c r="Q339" i="13"/>
  <c r="V339" i="13"/>
  <c r="G344" i="13"/>
  <c r="G343" i="13" s="1"/>
  <c r="I344" i="13"/>
  <c r="I343" i="13" s="1"/>
  <c r="K344" i="13"/>
  <c r="K343" i="13" s="1"/>
  <c r="O344" i="13"/>
  <c r="O343" i="13" s="1"/>
  <c r="Q344" i="13"/>
  <c r="Q343" i="13" s="1"/>
  <c r="V344" i="13"/>
  <c r="V343" i="13" s="1"/>
  <c r="G348" i="13"/>
  <c r="I348" i="13"/>
  <c r="K348" i="13"/>
  <c r="M348" i="13"/>
  <c r="O348" i="13"/>
  <c r="Q348" i="13"/>
  <c r="V348" i="13"/>
  <c r="G350" i="13"/>
  <c r="I350" i="13"/>
  <c r="K350" i="13"/>
  <c r="M350" i="13"/>
  <c r="O350" i="13"/>
  <c r="Q350" i="13"/>
  <c r="V350" i="13"/>
  <c r="G354" i="13"/>
  <c r="I354" i="13"/>
  <c r="K354" i="13"/>
  <c r="M354" i="13"/>
  <c r="O354" i="13"/>
  <c r="Q354" i="13"/>
  <c r="V354" i="13"/>
  <c r="G358" i="13"/>
  <c r="M358" i="13" s="1"/>
  <c r="I358" i="13"/>
  <c r="K358" i="13"/>
  <c r="O358" i="13"/>
  <c r="Q358" i="13"/>
  <c r="V358" i="13"/>
  <c r="G362" i="13"/>
  <c r="I362" i="13"/>
  <c r="K362" i="13"/>
  <c r="M362" i="13"/>
  <c r="O362" i="13"/>
  <c r="Q362" i="13"/>
  <c r="V362" i="13"/>
  <c r="G369" i="13"/>
  <c r="I369" i="13"/>
  <c r="K369" i="13"/>
  <c r="M369" i="13"/>
  <c r="O369" i="13"/>
  <c r="Q369" i="13"/>
  <c r="V369" i="13"/>
  <c r="G372" i="13"/>
  <c r="M372" i="13" s="1"/>
  <c r="I372" i="13"/>
  <c r="I371" i="13" s="1"/>
  <c r="K372" i="13"/>
  <c r="K371" i="13" s="1"/>
  <c r="O372" i="13"/>
  <c r="Q372" i="13"/>
  <c r="Q371" i="13" s="1"/>
  <c r="V372" i="13"/>
  <c r="V371" i="13" s="1"/>
  <c r="G376" i="13"/>
  <c r="I376" i="13"/>
  <c r="K376" i="13"/>
  <c r="M376" i="13"/>
  <c r="O376" i="13"/>
  <c r="Q376" i="13"/>
  <c r="V376" i="13"/>
  <c r="G378" i="13"/>
  <c r="I378" i="13"/>
  <c r="K378" i="13"/>
  <c r="M378" i="13"/>
  <c r="O378" i="13"/>
  <c r="Q378" i="13"/>
  <c r="V378" i="13"/>
  <c r="G381" i="13"/>
  <c r="M381" i="13" s="1"/>
  <c r="I381" i="13"/>
  <c r="K381" i="13"/>
  <c r="O381" i="13"/>
  <c r="O371" i="13" s="1"/>
  <c r="Q381" i="13"/>
  <c r="V381" i="13"/>
  <c r="G384" i="13"/>
  <c r="M384" i="13" s="1"/>
  <c r="I384" i="13"/>
  <c r="K384" i="13"/>
  <c r="O384" i="13"/>
  <c r="Q384" i="13"/>
  <c r="V384" i="13"/>
  <c r="G388" i="13"/>
  <c r="I388" i="13"/>
  <c r="K388" i="13"/>
  <c r="M388" i="13"/>
  <c r="O388" i="13"/>
  <c r="Q388" i="13"/>
  <c r="V388" i="13"/>
  <c r="G391" i="13"/>
  <c r="G390" i="13" s="1"/>
  <c r="I391" i="13"/>
  <c r="I390" i="13" s="1"/>
  <c r="K391" i="13"/>
  <c r="O391" i="13"/>
  <c r="O390" i="13" s="1"/>
  <c r="Q391" i="13"/>
  <c r="Q390" i="13" s="1"/>
  <c r="V391" i="13"/>
  <c r="G394" i="13"/>
  <c r="M394" i="13" s="1"/>
  <c r="I394" i="13"/>
  <c r="K394" i="13"/>
  <c r="K390" i="13" s="1"/>
  <c r="O394" i="13"/>
  <c r="Q394" i="13"/>
  <c r="V394" i="13"/>
  <c r="V390" i="13" s="1"/>
  <c r="G398" i="13"/>
  <c r="I398" i="13"/>
  <c r="K398" i="13"/>
  <c r="M398" i="13"/>
  <c r="O398" i="13"/>
  <c r="Q398" i="13"/>
  <c r="V398" i="13"/>
  <c r="G401" i="13"/>
  <c r="I401" i="13"/>
  <c r="K401" i="13"/>
  <c r="M401" i="13"/>
  <c r="O401" i="13"/>
  <c r="Q401" i="13"/>
  <c r="V401" i="13"/>
  <c r="AE478" i="13"/>
  <c r="AF478" i="13"/>
  <c r="G28" i="12"/>
  <c r="BA26" i="12"/>
  <c r="BA24" i="12"/>
  <c r="BA22" i="12"/>
  <c r="BA17" i="12"/>
  <c r="BA15" i="12"/>
  <c r="BA11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G14" i="12"/>
  <c r="I14" i="12"/>
  <c r="K14" i="12"/>
  <c r="M14" i="12"/>
  <c r="O14" i="12"/>
  <c r="Q14" i="12"/>
  <c r="V14" i="12"/>
  <c r="G16" i="12"/>
  <c r="M16" i="12" s="1"/>
  <c r="I16" i="12"/>
  <c r="K16" i="12"/>
  <c r="O16" i="12"/>
  <c r="O8" i="12" s="1"/>
  <c r="Q16" i="12"/>
  <c r="V16" i="12"/>
  <c r="G19" i="12"/>
  <c r="M19" i="12" s="1"/>
  <c r="I19" i="12"/>
  <c r="K19" i="12"/>
  <c r="K18" i="12" s="1"/>
  <c r="O19" i="12"/>
  <c r="Q19" i="12"/>
  <c r="V19" i="12"/>
  <c r="V18" i="12" s="1"/>
  <c r="G21" i="12"/>
  <c r="I21" i="12"/>
  <c r="K21" i="12"/>
  <c r="M21" i="12"/>
  <c r="O21" i="12"/>
  <c r="Q21" i="12"/>
  <c r="V21" i="12"/>
  <c r="G23" i="12"/>
  <c r="M23" i="12" s="1"/>
  <c r="I23" i="12"/>
  <c r="K23" i="12"/>
  <c r="O23" i="12"/>
  <c r="O18" i="12" s="1"/>
  <c r="Q23" i="12"/>
  <c r="V23" i="12"/>
  <c r="G25" i="12"/>
  <c r="M25" i="12" s="1"/>
  <c r="I25" i="12"/>
  <c r="I18" i="12" s="1"/>
  <c r="K25" i="12"/>
  <c r="O25" i="12"/>
  <c r="Q25" i="12"/>
  <c r="Q18" i="12" s="1"/>
  <c r="V25" i="12"/>
  <c r="AF28" i="12"/>
  <c r="I20" i="1"/>
  <c r="I19" i="1"/>
  <c r="I18" i="1"/>
  <c r="I17" i="1"/>
  <c r="I16" i="1"/>
  <c r="I66" i="1"/>
  <c r="J65" i="1" s="1"/>
  <c r="G25" i="1"/>
  <c r="F44" i="1"/>
  <c r="G23" i="1" s="1"/>
  <c r="G44" i="1"/>
  <c r="H44" i="1"/>
  <c r="I43" i="1"/>
  <c r="I42" i="1"/>
  <c r="I41" i="1"/>
  <c r="I40" i="1"/>
  <c r="J51" i="1" l="1"/>
  <c r="J53" i="1"/>
  <c r="J55" i="1"/>
  <c r="J61" i="1"/>
  <c r="J57" i="1"/>
  <c r="J63" i="1"/>
  <c r="J59" i="1"/>
  <c r="J52" i="1"/>
  <c r="J54" i="1"/>
  <c r="J56" i="1"/>
  <c r="J58" i="1"/>
  <c r="J60" i="1"/>
  <c r="J62" i="1"/>
  <c r="J64" i="1"/>
  <c r="A27" i="1"/>
  <c r="A28" i="1" s="1"/>
  <c r="G28" i="1" s="1"/>
  <c r="G27" i="1" s="1"/>
  <c r="G29" i="1" s="1"/>
  <c r="M298" i="13"/>
  <c r="M124" i="13"/>
  <c r="M66" i="13"/>
  <c r="M133" i="13"/>
  <c r="M8" i="13"/>
  <c r="M371" i="13"/>
  <c r="M107" i="13"/>
  <c r="M391" i="13"/>
  <c r="M390" i="13" s="1"/>
  <c r="M344" i="13"/>
  <c r="M343" i="13" s="1"/>
  <c r="G298" i="13"/>
  <c r="G133" i="13"/>
  <c r="G124" i="13"/>
  <c r="G114" i="13"/>
  <c r="G371" i="13"/>
  <c r="G66" i="13"/>
  <c r="G8" i="13"/>
  <c r="M8" i="12"/>
  <c r="M18" i="12"/>
  <c r="AE28" i="12"/>
  <c r="G8" i="12"/>
  <c r="G18" i="12"/>
  <c r="J42" i="1"/>
  <c r="J40" i="1"/>
  <c r="J39" i="1"/>
  <c r="J44" i="1" s="1"/>
  <c r="J41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RTS</author>
  </authors>
  <commentList>
    <comment ref="S6" authorId="0" shapeId="0" xr:uid="{CCBD0A38-692F-4EA9-82CB-A48E3FEAE16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BEA8061-74F6-4842-A3E5-E9A7B29DF60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RTS</author>
  </authors>
  <commentList>
    <comment ref="S6" authorId="0" shapeId="0" xr:uid="{57675064-7C91-4DEE-AD0C-A2BAA0FF11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5D50DEB-EF26-49DE-8754-A04DF6A47C3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<sst xmlns="http://schemas.openxmlformats.org/spreadsheetml/2006/main" count="1769" uniqueCount="596">
  <si>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</si>
  <si>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</si>
  <si>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</si>
  <si>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</si>
  <si>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</si>
  <si>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</si>
  <si>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</si>
  <si>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</si>
  <si>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</si>
  <si>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</si>
  <si>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</si>
  <si>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</si>
  <si>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</si>
  <si>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</si>
  <si>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</si>
  <si>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</si>
  <si>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</si>
  <si>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</si>
  <si>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</si>
  <si>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</si>
  <si>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</si>
  <si>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</si>
  <si>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</si>
  <si>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</si>
  <si>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</si>
  <si>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</si>
  <si>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</si>
  <si>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</si>
  <si>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</si>
  <si>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</si>
  <si>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</si>
  <si>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</si>
  <si>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</si>
  <si>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</si>
  <si>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</si>
  <si>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</si>
  <si>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</si>
  <si>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</si>
  <si>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</si>
  <si>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</si>
  <si>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</si>
  <si>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</si>
  <si>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</si>
  <si>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1912_V3</t>
  </si>
  <si>
    <t>Veřejně přístupný přístřešek v obci Hrádek</t>
  </si>
  <si>
    <t>Stavba</t>
  </si>
  <si>
    <t>00</t>
  </si>
  <si>
    <t>Vedlejší a ostatní náklady</t>
  </si>
  <si>
    <t>01</t>
  </si>
  <si>
    <t>VRN</t>
  </si>
  <si>
    <t>Položkový 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</si>
  <si>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</si>
  <si>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</si>
  <si>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</si>
  <si>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</si>
  <si>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</si>
  <si>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</si>
  <si>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</si>
  <si>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</si>
  <si>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91</t>
  </si>
  <si>
    <t>Doplňující práce na komunikaci</t>
  </si>
  <si>
    <t>99</t>
  </si>
  <si>
    <t>Staveništní přesun hmot</t>
  </si>
  <si>
    <t>712</t>
  </si>
  <si>
    <t>Povlakové krytiny</t>
  </si>
  <si>
    <t>721</t>
  </si>
  <si>
    <t>Vnitřní kanalizace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</si>
  <si>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</si>
  <si>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</si>
  <si>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</si>
  <si>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</si>
  <si>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</si>
  <si>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</si>
  <si>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</si>
  <si>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</si>
  <si>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</si>
  <si>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</si>
  <si>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</si>
  <si>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</si>
  <si>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783</t>
  </si>
  <si>
    <t>Nátěry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</si>
  <si>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</si>
  <si>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</si>
  <si>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</si>
  <si>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</si>
  <si>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</si>
  <si>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</si>
  <si>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</si>
  <si>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</si>
  <si>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</si>
  <si>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</si>
  <si>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</si>
  <si>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</si>
  <si>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</si>
  <si>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</si>
  <si>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</si>
  <si>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</si>
  <si>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</si>
  <si>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</si>
  <si>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</si>
  <si>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</si>
  <si>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</si>
  <si>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</si>
  <si>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</si>
  <si>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</si>
  <si>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</si>
  <si>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</si>
  <si>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</si>
  <si>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</si>
  <si>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</si>
  <si>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</si>
  <si>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</si>
  <si>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</si>
  <si>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</si>
  <si>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</si>
  <si>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19/ I</t>
  </si>
  <si>
    <t>Indiv</t>
  </si>
  <si>
    <t>POL99_8</t>
  </si>
  <si>
    <t>POP</t>
  </si>
  <si>
    <t>Vyhotovení protokolu o vytyčení stavby se seznamem souřadnic vytyčených bodů a jejich polohopisnými (S-JTSK) a výškopisnými (Bpv) hodnotami.</t>
  </si>
  <si>
    <t>005121 R</t>
  </si>
  <si>
    <t>Zařízení staveniště</t>
  </si>
  <si>
    <t>Veškeré náklady spojené s vybudováním, provozem a odstraněním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</si>
  <si>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</si>
  <si>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</si>
  <si>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</si>
  <si>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</si>
  <si>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</si>
  <si>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</si>
  <si>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</si>
  <si>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</si>
  <si>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</si>
  <si>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</si>
  <si>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</si>
  <si>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</si>
  <si>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 R</t>
  </si>
  <si>
    <t>Předání a převzetí díla</t>
  </si>
  <si>
    <t>Náklady zhotovitele, které vzniknou v souvislosti s povinnostmi zhotovitele při předání a převzetí díla.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</si>
  <si>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</si>
  <si>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</si>
  <si>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</si>
  <si>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SUM</t>
  </si>
  <si>
    <t>Geodetické zaměření rohů stavby, stabilizace bodů a sestavení laviček.</t>
  </si>
  <si>
    <t>END</t>
  </si>
  <si>
    <t>Položkový soupis prací a dodávek</t>
  </si>
  <si>
    <t>121101102R00</t>
  </si>
  <si>
    <t>Sejmutí ornice s přemístěním na vzdálenost přes 50 do 100 m</t>
  </si>
  <si>
    <t>m3</t>
  </si>
  <si>
    <t>800-1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</si>
  <si>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</si>
  <si>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</si>
  <si>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</si>
  <si>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</si>
  <si>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--- Pro základové konstrukce : 7,17*8,8*0,2</t>
  </si>
  <si>
    <t>VV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</si>
  <si>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</si>
  <si>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</si>
  <si>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</si>
  <si>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 xml:space="preserve">--- Výkop pro základové konstrukce : </t>
  </si>
  <si>
    <t>Průměrná hloubka výkopu 850 mm : 6,17*7,8*0,85</t>
  </si>
  <si>
    <t>131201119R00</t>
  </si>
  <si>
    <t xml:space="preserve">Hloubení nezapažených jam a zářezů příplatek za lepivost, v hornině 3,  </t>
  </si>
  <si>
    <t>Odkaz na mn. položky pořadí 2 : 40,90710*0,2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</si>
  <si>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</si>
  <si>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</si>
  <si>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</si>
  <si>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 xml:space="preserve">--- Přemístění v rámci pozemku - zemina bude zpětně využitá pro zpětné zásypy a modelaci terénu : </t>
  </si>
  <si>
    <t>Odkaz na mn. položky pořadí 1 : 12,61920</t>
  </si>
  <si>
    <t>Odkaz na mn. položky pořadí 2 : 40,90710</t>
  </si>
  <si>
    <t>171201201R00</t>
  </si>
  <si>
    <t>Uložení sypaniny na dočasnou skládku tak, že na 1 m2 plochy připadá přes 2 m3 výkopku nebo ornice</t>
  </si>
  <si>
    <t>Odkaz na mn. položky pořadí 4 : 53,52630</t>
  </si>
  <si>
    <t>174101101R00</t>
  </si>
  <si>
    <t>Zásyp sypaninou se zhutněním jam, šachet, rýh nebo kolem objektů v těchto vykopávkách</t>
  </si>
  <si>
    <t>z jakékoliv horniny s uložením výkopku po vrstvách,</t>
  </si>
  <si>
    <t>Vnější zásypy okolo základů jsou do výšky sejmuté ornice tj. průměrná výška zásypu je 605 mm</t>
  </si>
  <si>
    <t>--- Obsypy okolo podkladní základové desky vykopanou zeminou : (5,67+7,3+5,67+7,3)*0,5*0,25</t>
  </si>
  <si>
    <t>--- Obsypy okolo základových patek vykopanou zeminou : (5,47+7,1+5,47+7,1)*0,7*0,7</t>
  </si>
  <si>
    <t>2,45*1,55*0,7*2</t>
  </si>
  <si>
    <t>1,12*1,55*0,7*2</t>
  </si>
  <si>
    <t>4,77*3,3*0,7</t>
  </si>
  <si>
    <t>--- Odpočet obsypu drenáže kamenivem : -(5,0+1,3+1,3)*0,4*0,4</t>
  </si>
  <si>
    <t>--- Násyp z dřevní štěpky : 7,17*8,8*0,1</t>
  </si>
  <si>
    <t>--- Zásyp díry vedle rozhledny kamenivem : 48,55*0,8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</si>
  <si>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</si>
  <si>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</si>
  <si>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</si>
  <si>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--- Obsyp drenážního potrubí : (5,0+1,3+1,3)*0,4*0,4</t>
  </si>
  <si>
    <t>180402111R00</t>
  </si>
  <si>
    <t>Založení trávníku parkový trávník, výsevem, v rovině nebo na svahu do 1:5</t>
  </si>
  <si>
    <t>m2</t>
  </si>
  <si>
    <t>823-1</t>
  </si>
  <si>
    <t>na půdě předem připravené s pokosením, naložením, odvozem odpadu do 20 km a se složením,</t>
  </si>
  <si>
    <t>Odkaz na mn. položky pořadí 9 : 95,99800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</si>
  <si>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</si>
  <si>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</si>
  <si>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</si>
  <si>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Odkaz na mn. položky pořadí 5 : 53,52630*5</t>
  </si>
  <si>
    <t>--- Obsypy okolo podkladní základové desky vykopanou zeminou : (5,67+7,3+5,67+7,3)*0,5*0,25*-5</t>
  </si>
  <si>
    <t>--- Obsypy okolo základových patek vykopanou zeminou : (5,47+7,1+5,47+7,1)*0,7*0,7*-5</t>
  </si>
  <si>
    <t>2,45*1,55*0,7*2*-5</t>
  </si>
  <si>
    <t>1,12*1,55*0,7*2*-5</t>
  </si>
  <si>
    <t>4,77*3,3*0,7*-5</t>
  </si>
  <si>
    <t>183403153R00</t>
  </si>
  <si>
    <t>Obdělávání půdy hrabáním, v rovině nebo na svahu 1:5</t>
  </si>
  <si>
    <t>185803111R00</t>
  </si>
  <si>
    <t>Ošetření trávníku v rovině nebo na svahu do 1:5</t>
  </si>
  <si>
    <t>bez ohledu na způsob založení, tj. pokosení se shrabáním, naložením shrabků na dopravní prostředek s odvezením do 20 km a se složením,</t>
  </si>
  <si>
    <t>Odkaz na mn. položky pořadí 8 : 95,99800</t>
  </si>
  <si>
    <t>185803211R00</t>
  </si>
  <si>
    <t>Uválcování trávníku uválcování trávníku v rovině nebo na svahu do 1:5</t>
  </si>
  <si>
    <t>00572400R</t>
  </si>
  <si>
    <t>směs travní parková, pro běžnou zátěž</t>
  </si>
  <si>
    <t>kg</t>
  </si>
  <si>
    <t>SPCM</t>
  </si>
  <si>
    <t>Specifikace</t>
  </si>
  <si>
    <t>POL3_</t>
  </si>
  <si>
    <t>Odkaz na mn. položky pořadí 8 : 95,99800*0,2</t>
  </si>
  <si>
    <t>111_VL_001</t>
  </si>
  <si>
    <t>Dřevní štěpka</t>
  </si>
  <si>
    <t xml:space="preserve">m3    </t>
  </si>
  <si>
    <t>Vlastní</t>
  </si>
  <si>
    <t>Cena viz. Prohlášení projektanta</t>
  </si>
  <si>
    <t>7,17*8,8*0,1</t>
  </si>
  <si>
    <t>583419023R</t>
  </si>
  <si>
    <t>kamenivo přírodní drcené frakce 32,0 až 63,0 mm; třída B</t>
  </si>
  <si>
    <t>t</t>
  </si>
  <si>
    <t>Odkaz na mn. položky pořadí 7 : 1,21600*2</t>
  </si>
  <si>
    <t>--- Zásyp díry vedle rozhledny kamenivem : 48,55*0,8*2</t>
  </si>
  <si>
    <t>212792112R00</t>
  </si>
  <si>
    <t>Montáž trativodů z flexibilních trubek jakékoliv DN</t>
  </si>
  <si>
    <t>m</t>
  </si>
  <si>
    <t>827-1</t>
  </si>
  <si>
    <t>se zřízením štěrkopískového lože pod trubky a s jejich obsypem v průměrném celkovém množství do 0,15 m3/m,</t>
  </si>
  <si>
    <t>--- Drenážní potrubí : 5,0+1,3+1,3</t>
  </si>
  <si>
    <t>212971110R00</t>
  </si>
  <si>
    <t xml:space="preserve">Zřízení opláštění odvod. trativodů z geotextilie o sklonu do 2,5,  </t>
  </si>
  <si>
    <t>800-2</t>
  </si>
  <si>
    <t>v rýze nebo v zářezu se stěnami,</t>
  </si>
  <si>
    <t>Odkaz na mn. položky pořadí 16 : 7,60000*2</t>
  </si>
  <si>
    <t>273321321R00</t>
  </si>
  <si>
    <t>Beton základových desek železový třídy C 20/25</t>
  </si>
  <si>
    <t>801-1</t>
  </si>
  <si>
    <t>bez dodávky a uložení výztuže</t>
  </si>
  <si>
    <t>--- Podkladní základová deska : 5,17*6,8*0,25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</si>
  <si>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</si>
  <si>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</si>
  <si>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</si>
  <si>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--- Podkladní základová deska : (5,17+6,8+5,17+6,8)*0,25</t>
  </si>
  <si>
    <t>273351216R00</t>
  </si>
  <si>
    <t>Bednění stěn základových desek odstranění</t>
  </si>
  <si>
    <t>Včetně očištění, vytřídění a uložení bednicího materiálu.</t>
  </si>
  <si>
    <t>Odkaz na mn. položky pořadí 19 : 5,98500</t>
  </si>
  <si>
    <t>273362021R00</t>
  </si>
  <si>
    <t>Výztuž základových desek ze svařovaných sítí ze svařovaných sítí</t>
  </si>
  <si>
    <t>včetně distančních prvků</t>
  </si>
  <si>
    <t>--- Podkladní základová deska 6/6/100 mm - 4,44 kg/m2 : 5,17*6,8*4,44*0,001*2</t>
  </si>
  <si>
    <t>275321321R00</t>
  </si>
  <si>
    <t>Beton základových patek železový třídy C 20/25</t>
  </si>
  <si>
    <t>--- Základové patky : 1,55*0,4*0,75*6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</si>
  <si>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</si>
  <si>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</si>
  <si>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</si>
  <si>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--- Základové patky : (1,55+0,4+1,55+0,4)*0,75*6</t>
  </si>
  <si>
    <t>275351216R00</t>
  </si>
  <si>
    <t>Bednění stěn základových patek odstranění</t>
  </si>
  <si>
    <t>Včetně očištění, vytřídění a uložení bednícího materiálu.</t>
  </si>
  <si>
    <t>Odkaz na mn. položky pořadí 23 : 17,55000</t>
  </si>
  <si>
    <t>275361821R00</t>
  </si>
  <si>
    <t>Výztuž základových patek z betonářské oceli 10 505(R)</t>
  </si>
  <si>
    <t xml:space="preserve">--- Výztuž 70 kg/m3 : </t>
  </si>
  <si>
    <t>Odkaz na mn. položky pořadí 22 : 2,79000*0,07</t>
  </si>
  <si>
    <t>289970111R00</t>
  </si>
  <si>
    <t>Geotextílie separační, filtrační, zpevňující polypropylén, 300 g/m2</t>
  </si>
  <si>
    <t>--- Pod štěpky : 7,17*8,8</t>
  </si>
  <si>
    <t>28611225.AR</t>
  </si>
  <si>
    <t>trubka plastová drenážní PVC; ohebná; perforovaná po celém obvodu; DN 160,0 mm</t>
  </si>
  <si>
    <t>Odkaz na mn. položky pořadí 16 : 7,60000</t>
  </si>
  <si>
    <t>69366198R</t>
  </si>
  <si>
    <t>geotextilie PP; funkce separační, ochranná, výztužná, filtrační; plošná hmotnost 300 g/m2; zpevněná oboustranně</t>
  </si>
  <si>
    <t>Odkaz na mn. položky pořadí 17 : 15,20000</t>
  </si>
  <si>
    <t>Koeficient: 0,15</t>
  </si>
  <si>
    <t>916581112R00</t>
  </si>
  <si>
    <t>Osazení zahradních obrubníků obrubník zapuštěný</t>
  </si>
  <si>
    <t>7,17+8,8+7,17+8,8</t>
  </si>
  <si>
    <t>28324416R</t>
  </si>
  <si>
    <t>obrubník zahradní materiál MDPE; l = 12 000,0 mm; š = 10,0 mm; h = 97,0 mm; barva zelená</t>
  </si>
  <si>
    <t>kus</t>
  </si>
  <si>
    <t>998011001R00</t>
  </si>
  <si>
    <t>Přesun hmot pro budovy s nosnou konstrukcí zděnou výšky do 6 m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</si>
  <si>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</si>
  <si>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</si>
  <si>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</si>
  <si>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712361703RT1</t>
  </si>
  <si>
    <t>Povlakové krytiny střech do 10° pryžemi fólií přilepenou v plné ploše, bez dodávky fólie</t>
  </si>
  <si>
    <t>800-711</t>
  </si>
  <si>
    <t>1,52*0,99</t>
  </si>
  <si>
    <t>5,84*2,69</t>
  </si>
  <si>
    <t>(1,52+0,99+4,21+5,84+2,69+4,85)*0,06</t>
  </si>
  <si>
    <t>27244150.AR</t>
  </si>
  <si>
    <t>fólie izolační střešní hydroizolační; tloušťka 1,14 mm; plošná hmotnost 1 400 g/m2; pryž, EPDM; µ = 20000,0</t>
  </si>
  <si>
    <t>Odkaz na mn. položky pořadí 32 : 18,42040</t>
  </si>
  <si>
    <t>998712101R00</t>
  </si>
  <si>
    <t>Přesun hmot pro povlakové krytiny v objektech výšky do 6 m</t>
  </si>
  <si>
    <t>50 m vodorovně</t>
  </si>
  <si>
    <t>721176113R00</t>
  </si>
  <si>
    <t>Potrubí HT odpadní svislé vnější průměr D 50 mm, tloušťka stěny 1,8 mm, DN 50</t>
  </si>
  <si>
    <t>800-721</t>
  </si>
  <si>
    <t>včetně tvarovek, objímek. Bez zednických výpomocí.</t>
  </si>
  <si>
    <t>Potrubí včetně tvarovek, objímek a vložek pro tlumení hluku. Bez zednických výpomocí.</t>
  </si>
  <si>
    <t>Včetně zřízení a demontáže pomocného lešení.</t>
  </si>
  <si>
    <t>--- Svislé dešťové potrubí - od střešního vtoku po drenážní potrubí v zemi : 3,61*2</t>
  </si>
  <si>
    <t>721223590RT1</t>
  </si>
  <si>
    <t>Souprava izolační pro balkonové a podlahové vpusti izolační souprava pro balkonové a podlahové vpusti, s izolační fólií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</si>
  <si>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</si>
  <si>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</si>
  <si>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</si>
  <si>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>762112110R00</t>
  </si>
  <si>
    <t>Konstrukce stěn a příček na hladko montáž_x000D_
 z hraněného a polohraněného řeziva, průřezové plochy do 120 cm2</t>
  </si>
  <si>
    <t>800-762</t>
  </si>
  <si>
    <t>--- Konstrukce stěn : 2,53*(13+7+7)</t>
  </si>
  <si>
    <t>762112130RT2</t>
  </si>
  <si>
    <t>Konstrukce stěn a příček na hladko s dodávkou řeziva_x000D_
 hraněného, nebo polohraněného 160 x 160 mm</t>
  </si>
  <si>
    <t xml:space="preserve">--- Zavětrování sloupů : </t>
  </si>
  <si>
    <t>DN19 : 1,302*12</t>
  </si>
  <si>
    <t>DN20 : 1,6*3</t>
  </si>
  <si>
    <t>762132135R00</t>
  </si>
  <si>
    <t>Bednění stěn montáž_x000D_
 z prken hoblovaných 32 mm na sraz, s olištováním spár</t>
  </si>
  <si>
    <t xml:space="preserve">--- Stěny : </t>
  </si>
  <si>
    <t>Plocha : 7,16*2,53*2</t>
  </si>
  <si>
    <t>(0,748+1,898+0,66+1,81)*2,53*2</t>
  </si>
  <si>
    <t>762132135RT3</t>
  </si>
  <si>
    <t>Bednění stěn s dodávkou řeziva_x000D_
 z prken hoblovaných 32 mm na sraz, s olištováním spár, prkna, tloušťky 24 mm</t>
  </si>
  <si>
    <t>--- Bednění přesahu střechy : 2,73*0,52*2</t>
  </si>
  <si>
    <t>3,58*0,52</t>
  </si>
  <si>
    <t>762195000R00</t>
  </si>
  <si>
    <t>Spojovací a ochranné prostředky hřebíky, svory, fiksační prkna, impregnace</t>
  </si>
  <si>
    <t>--- Konstrukce stěn : 2,53*0,05*0,05*(13+7+7)</t>
  </si>
  <si>
    <t>762211120R00</t>
  </si>
  <si>
    <t>Montáž schodiště dřevěného přímočarého, bez podstupnic, šířka ramene do 1,00 m stupně z prken</t>
  </si>
  <si>
    <t>--- Schodiště : 6,146</t>
  </si>
  <si>
    <t>762222141R00</t>
  </si>
  <si>
    <t>Montáž zábradlí rovného osová vzdálenost sloupků do 1500 mm</t>
  </si>
  <si>
    <t>--- Zábradlí schodiště : 6,146*2</t>
  </si>
  <si>
    <t>--- Zábradlí terasy : 1,11+4,45+6,08+2,93+4,81</t>
  </si>
  <si>
    <t>762295000R00</t>
  </si>
  <si>
    <t>Spojovací a ochranné prostředky hřebíky, klíh, impregnace</t>
  </si>
  <si>
    <t xml:space="preserve">--- Schodnice : </t>
  </si>
  <si>
    <t>DN18 : 6,146*0,1*0,28*2</t>
  </si>
  <si>
    <t xml:space="preserve">--- Schodišťový stupeň : </t>
  </si>
  <si>
    <t>DN17 : 1,0*0,32*0,05*18</t>
  </si>
  <si>
    <t xml:space="preserve">--- Zábradlí schodiště : </t>
  </si>
  <si>
    <t>DN21 : 6,084*0,06*0,1*2</t>
  </si>
  <si>
    <t>DN22 : 6,141*0,06*0,1*2</t>
  </si>
  <si>
    <t>DN23 : 6,256*0,06*0,1*2</t>
  </si>
  <si>
    <t>DN24 : 0,1*0,06*0,1*2</t>
  </si>
  <si>
    <t>DN30 : 0,16*0,06*0,1*2</t>
  </si>
  <si>
    <t>DN31 : 1,11*0,06*0,1*4</t>
  </si>
  <si>
    <t>DN32 : 2,81*0,06*0,1*4</t>
  </si>
  <si>
    <t>DN33 : 4,33*0,06*0,1*4</t>
  </si>
  <si>
    <t>DN34 : 4,81*0,06*0,1*4</t>
  </si>
  <si>
    <t>DN35 : 6,08*0,06*0,1*4</t>
  </si>
  <si>
    <t>DN36 : 0,19*0,06*0,1*2</t>
  </si>
  <si>
    <t>DN42 : 6,049*0,06*0,1*2</t>
  </si>
  <si>
    <t>DN43 : 6,141*0,06*0,1*4</t>
  </si>
  <si>
    <t>DN44 : 6,221*0,06*0,1*2</t>
  </si>
  <si>
    <t>DN45 : 0,12*0,06*0,1*2</t>
  </si>
  <si>
    <t>DN51 : 0,16*0,06*0,1*2</t>
  </si>
  <si>
    <t>DN57 : 0,17*0,06*0,1*2</t>
  </si>
  <si>
    <t>DN58 : 1,15*0,06*0,1*6</t>
  </si>
  <si>
    <t>DN59 : 2,81*0,06*0,1*6</t>
  </si>
  <si>
    <t>DN60 : 4,33*0,06*0,1*6</t>
  </si>
  <si>
    <t>DN61 : 4,85*0,06*0,1*6</t>
  </si>
  <si>
    <t>DN62 : 6,16*0,06*0,1*6</t>
  </si>
  <si>
    <t>DN63 : 0,19*0,06*0,1*2</t>
  </si>
  <si>
    <t>762812240R00</t>
  </si>
  <si>
    <t>Záklop stropů montáž_x000D_
 z hoblovaných prken s olištováním kolem zdi, vrchního na sraz, spáry kryté lištami</t>
  </si>
  <si>
    <t xml:space="preserve">--- Podhled - horní záklop : </t>
  </si>
  <si>
    <t>Plocha : 2,69*7,16</t>
  </si>
  <si>
    <t>3,54*0,66</t>
  </si>
  <si>
    <t>762822110R00</t>
  </si>
  <si>
    <t>Stropnice montáž_x000D_
 z hraněného a polohraněného řeziva s trámovými výměnami, průřezové plochy do 144 cm2</t>
  </si>
  <si>
    <t xml:space="preserve">--- Dřevěný stropní nosník : </t>
  </si>
  <si>
    <t>DN08 : 1,36*3</t>
  </si>
  <si>
    <t>DN09 : 2,69*10</t>
  </si>
  <si>
    <t>762822120R00</t>
  </si>
  <si>
    <t>Stropnice montáž_x000D_
 z hraněného a polohraněného řeziva s trámovými výměnami, průřezové plochy přes 144 do 288 cm2</t>
  </si>
  <si>
    <t xml:space="preserve">--- Dřevěný nosník : </t>
  </si>
  <si>
    <t>DN01 : 0,99</t>
  </si>
  <si>
    <t>DN18 : 6,146*2</t>
  </si>
  <si>
    <t>762822130R00</t>
  </si>
  <si>
    <t>Stropnice montáž_x000D_
 z hraněného a polohraněného řeziva s trámovými výměnami, průřezové plochy přes 288 do 450 cm2</t>
  </si>
  <si>
    <t>DN02 : 1,36</t>
  </si>
  <si>
    <t>DN03 : 1,15</t>
  </si>
  <si>
    <t>DN04 : 3,01</t>
  </si>
  <si>
    <t>DN05 : 4,53</t>
  </si>
  <si>
    <t>DN06 : 4,85</t>
  </si>
  <si>
    <t>DN07 : 6,16</t>
  </si>
  <si>
    <t>762823111R00</t>
  </si>
  <si>
    <t>Stropnice montáž_x000D_
 z hraněného řeziva mezi nosnou konstrukci, průřezové plochy do 75 cm2</t>
  </si>
  <si>
    <t>--- Podhled - konstrukce : 3,54*3</t>
  </si>
  <si>
    <t>7,16*6</t>
  </si>
  <si>
    <t>762841210R00</t>
  </si>
  <si>
    <t>Podbíjení stropů a střech rovných montáž_x000D_
 z hoblovaných prken, na sraz s olištováním spár</t>
  </si>
  <si>
    <t xml:space="preserve">--- Podhled - spodní záklop : </t>
  </si>
  <si>
    <t>762895000R00</t>
  </si>
  <si>
    <t>Spojovací a ochranné prostředky hřebíky, svory, impregnace</t>
  </si>
  <si>
    <t>DN01 : 0,99*0,16*0,18</t>
  </si>
  <si>
    <t>DN02 : 1,36*0,16*0,24</t>
  </si>
  <si>
    <t>DN03 : 1,15*0,16*0,24</t>
  </si>
  <si>
    <t>DN04 : 3,01*0,16*0,24</t>
  </si>
  <si>
    <t>DN05 : 4,53*0,16*0,24</t>
  </si>
  <si>
    <t>DN06 : 4,85*0,16*0,24</t>
  </si>
  <si>
    <t>DN07 : 6,16*0,16*0,24</t>
  </si>
  <si>
    <t>DN08 : 1,36*0,08*0,18*3</t>
  </si>
  <si>
    <t>DN09 : 2,69*0,08*0,18*10</t>
  </si>
  <si>
    <t xml:space="preserve">--- Podhled - konstrukce : </t>
  </si>
  <si>
    <t>Plocha : 3,54*0,05*0,05*3</t>
  </si>
  <si>
    <t>7,16*0,05*0,05*6</t>
  </si>
  <si>
    <t>60512684R</t>
  </si>
  <si>
    <t>fošna SM, BO; tl = 30 až 60 mm; l = do 3 000 mm; jakost I</t>
  </si>
  <si>
    <t>Koeficient: 0,08</t>
  </si>
  <si>
    <t>60515018R</t>
  </si>
  <si>
    <t>hranolek SM/JD; průřez 25 až 75 cm2; l = 4 000 až 6 000 mm; jakost II</t>
  </si>
  <si>
    <t>60515757R</t>
  </si>
  <si>
    <t>hranol jehličnaté(SM; BO); tl = 150,0 mm; š = 150 mm; l = do 4 000 mm; jakost I</t>
  </si>
  <si>
    <t>60515764R</t>
  </si>
  <si>
    <t>hranol jehličnaté(SM; BO); tl = 200,0 mm; š = 200 mm; l = do 4 000 mm; jakost I</t>
  </si>
  <si>
    <t>60515765R</t>
  </si>
  <si>
    <t>hranol jehličnaté(SM; BO); tl = 200,0 mm; š = 200 mm; l = do 5 000 mm; jakost I</t>
  </si>
  <si>
    <t>60515767R</t>
  </si>
  <si>
    <t>hranol jehličnaté(SM; BO); tl = 200,0 mm; š = 200 mm; l = do 7 000 mm; jakost I</t>
  </si>
  <si>
    <t>61189994R</t>
  </si>
  <si>
    <t>palubka podlahová smrk; š = 116 mm; l = 800 až 5 000 mm; tl = 19,0 mm; jakost A/B</t>
  </si>
  <si>
    <t>998762102R00</t>
  </si>
  <si>
    <t>Přesun hmot pro konstrukce tesařské v objektech výšky do 12 m</t>
  </si>
  <si>
    <t>763614131RT1</t>
  </si>
  <si>
    <t>Montáž podlahy, z desek tl. do 18 mm, na sraz, šroubováním, bez dodávky desky</t>
  </si>
  <si>
    <t>800-763</t>
  </si>
  <si>
    <t>vč. dodávky a montáže spojovacího materiálu</t>
  </si>
  <si>
    <t>--- Spádová vrstva střechy : 1,52*0,99</t>
  </si>
  <si>
    <t>763712212R00</t>
  </si>
  <si>
    <t>Montáž svislé konstrukce do 10 m výšky římsy plnostěnné sloupy (mimo rámových), sloupky, paždíky, zavětrovací prvky_x000D_
 průřezové plochy přes 150 do 500 cm2</t>
  </si>
  <si>
    <t xml:space="preserve">--- Dřevěný sloup : </t>
  </si>
  <si>
    <t>DS01 : 1,325*2</t>
  </si>
  <si>
    <t>DS02 : 1,971*2</t>
  </si>
  <si>
    <t>DS03 : 2,53*8</t>
  </si>
  <si>
    <t>DS04 : 3,89*2</t>
  </si>
  <si>
    <t>DS05 : 1,12</t>
  </si>
  <si>
    <t>DS01 : 1,325*0,16*0,16*2</t>
  </si>
  <si>
    <t>DS02 : 1,971*0,16*0,16*2</t>
  </si>
  <si>
    <t>DS03 : 2,53*0,16*0,16*8</t>
  </si>
  <si>
    <t>DS04 : 3,89*0,16*0,16*2</t>
  </si>
  <si>
    <t>DS05 : 1,12*0,16*0,16</t>
  </si>
  <si>
    <t>60725034R</t>
  </si>
  <si>
    <t>deska dřevoštěpková třívrstvá pro prostředí vlhké; strana nebroušená; hrana rovná; tl = 18,0 mm</t>
  </si>
  <si>
    <t>Odkaz na mn. položky pořadí 61 : 17,21440</t>
  </si>
  <si>
    <t>998763101R00</t>
  </si>
  <si>
    <t>Přesun hmot dřevostaveb v objektech výšky do 6 m</t>
  </si>
  <si>
    <t>764774401R00</t>
  </si>
  <si>
    <t xml:space="preserve">Krytina falcovaná ze svitků šířky 500 mm na objektech výšky do 8 m, z hliníkového lakovaného plechu tl. 0,7 mm, sklon střechy do 30°, dodávka a montáž </t>
  </si>
  <si>
    <t>800-764</t>
  </si>
  <si>
    <t>s úpravou krytiny u okapů, prostupů a výčnělků</t>
  </si>
  <si>
    <t>včetně těsnícího tmelu, příponek, spojovacího materiálu a pomocného lešení.</t>
  </si>
  <si>
    <t>Odkaz na mn. položky pořadí 69 : 4,70080</t>
  </si>
  <si>
    <t>764775309R00</t>
  </si>
  <si>
    <t>Závětrná lišta s upevňovacím elementem, z lakovaného hliníkového plechu tl. 0,7 mm,  , dodávka a montáž</t>
  </si>
  <si>
    <t>včetně zavětrovací lišty a spojovacích prostředků.</t>
  </si>
  <si>
    <t>--- Přesah střechy : 0,52*2*3</t>
  </si>
  <si>
    <t>764775308R00</t>
  </si>
  <si>
    <t>Ostatní prvky ke střechám okapový plech šířkxy 230 mm, z lakovaného hliníkového plechu, tl. 0,7 mm, dodávka a montáž</t>
  </si>
  <si>
    <t>včetně spojovacích prostředků.</t>
  </si>
  <si>
    <t>--- Přesah střechy : 2,73*2</t>
  </si>
  <si>
    <t>3,58</t>
  </si>
  <si>
    <t>765799313R00</t>
  </si>
  <si>
    <t>Montáž ostatních konstrukcí na střeše montáž fólie na bednění přibitím, přelepení spojů</t>
  </si>
  <si>
    <t>800-765</t>
  </si>
  <si>
    <t>Odkaz na mn. položky pořadí 41 : 4,70080</t>
  </si>
  <si>
    <t>765_VL_001</t>
  </si>
  <si>
    <t>Pojistná hydroizolace Bauder TOP UDS 1,5 mm pro falcované krytiny</t>
  </si>
  <si>
    <t xml:space="preserve">m2    </t>
  </si>
  <si>
    <t>766441111R00</t>
  </si>
  <si>
    <t>Montáž dřevěných a kompozitních podlah teras z prken, včetně podkladního roštu</t>
  </si>
  <si>
    <t>800-766</t>
  </si>
  <si>
    <t>včetně položení podkladního roštu do štěrkového lože, nebo na rovný pevný povrch, položení palubek a upevnění nerezovými šrouby skrytým spojem. Bez povrchové úpravy nátěrem.</t>
  </si>
  <si>
    <t>283_VL_001</t>
  </si>
  <si>
    <t>Terasová podpěra pod hranoly, PP, černý</t>
  </si>
  <si>
    <t>60512680R</t>
  </si>
  <si>
    <t xml:space="preserve">--- Podlahová fošna : </t>
  </si>
  <si>
    <t>DN14 : 2,77*0,07*0,05</t>
  </si>
  <si>
    <t>DN15 : 2,77*0,21*0,05*21</t>
  </si>
  <si>
    <t>60512686R</t>
  </si>
  <si>
    <t>fošna SM, BO; tl = 30 až 60 mm; l = do 5 000 mm; jakost I</t>
  </si>
  <si>
    <t>DN16 : 4,29*0,21*0,05*5</t>
  </si>
  <si>
    <t>60515002R</t>
  </si>
  <si>
    <t>hranolek SM/JD; průřez 25 až 75 cm2; l = 4 000 až 6 000 mm; jakost I</t>
  </si>
  <si>
    <t xml:space="preserve">--- Dřevěný roznášecí podlahový hranol : </t>
  </si>
  <si>
    <t>DN10 : 1,07*0,08*0,06*2</t>
  </si>
  <si>
    <t>DN11 : 1,23*0,08*0,06*2</t>
  </si>
  <si>
    <t>DN12 : 4,77*0,08*0,06</t>
  </si>
  <si>
    <t>DN13 : 6,0*0,08*0,06*5</t>
  </si>
  <si>
    <t>998766101R00</t>
  </si>
  <si>
    <t>Přesun hmot pro konstrukce truhlářské v objektech výšky do 6 m</t>
  </si>
  <si>
    <t>767995101R00</t>
  </si>
  <si>
    <t>Výroba a montáž atypických kovovových doplňků staveb hmotnosti do 5 kg</t>
  </si>
  <si>
    <t>800-767</t>
  </si>
  <si>
    <t>--- Čepka ocelových sloupků zábradlí : 0,06*0,06*64*19</t>
  </si>
  <si>
    <t>--- Patní plech pro ocelové sloupky zábradlí : 0,22*0,22*64*19</t>
  </si>
  <si>
    <t>Koeficient: 0,05</t>
  </si>
  <si>
    <t>767995102R00</t>
  </si>
  <si>
    <t>Výroba a montáž atypických kovovových doplňků staveb hmotnosti přes 5 do 10 kg</t>
  </si>
  <si>
    <t>--- Ocelové sloupky zábradlí : 1,12*8,3*19</t>
  </si>
  <si>
    <t>767_VL_001</t>
  </si>
  <si>
    <t>Kotevní patka sloupu T, 140x140x8 mm, Zn, kotevní roxor 20x205 mm, fixační otvory 12 mm, vč. osazení</t>
  </si>
  <si>
    <t xml:space="preserve">ks    </t>
  </si>
  <si>
    <t>--- Kotvení dřevěných sloupů DS01 až DS04 : 12</t>
  </si>
  <si>
    <t>13611224R</t>
  </si>
  <si>
    <t>plech ocelový válcovaný za tepla S235 (11375); povrch hladký; tl.  8,00 mm</t>
  </si>
  <si>
    <t>--- Čepka ocelových sloupků zábradlí : 0,06*0,06*64*0,001*19</t>
  </si>
  <si>
    <t>--- Patní plech pro ocelové sloupky zábradlí : 0,22*0,22*64*0,001*19</t>
  </si>
  <si>
    <t>145_VL_001</t>
  </si>
  <si>
    <t>Profil čtvercový uzavř.svařovaný  S235  60 x 5 mm</t>
  </si>
  <si>
    <t>Hmotnost 8,3 kg/bm</t>
  </si>
  <si>
    <t>--- Ocelové sloupky zábradlí : 1,12*8,3*0,001*19</t>
  </si>
  <si>
    <t>998767101R00</t>
  </si>
  <si>
    <t>Přesun hmot pro kovové stavební doplňk. konstrukce v objektech výšky do 6 m</t>
  </si>
  <si>
    <t>783225600R00</t>
  </si>
  <si>
    <t xml:space="preserve">Nátěry kov.stavebních doplňk.konstrukcí syntetické 2x email,  </t>
  </si>
  <si>
    <t>800-783</t>
  </si>
  <si>
    <t>včetně pomocného lešení.</t>
  </si>
  <si>
    <t>Odkaz na mn. položky pořadí 85 : 7,25344</t>
  </si>
  <si>
    <t>783226100R00</t>
  </si>
  <si>
    <t xml:space="preserve">Nátěry kov.stavebních doplňk.konstrukcí syntetické základní,  </t>
  </si>
  <si>
    <t>--- Ocelové sloupky zábradlí : 1,12*0,06*4*19</t>
  </si>
  <si>
    <t>--- Čepka ocelových sloupků zábradlí : (0,06*0,06*2+0,06*0,008*4)*19</t>
  </si>
  <si>
    <t>--- Patní plech pro ocelové sloupky zábradlí : (0,22*0,22*2+0,22*0,008*4)*19</t>
  </si>
  <si>
    <t>783726200R00</t>
  </si>
  <si>
    <t>Nátěry tesařských konstrukcí lazurovací lazurovací, 2x lak</t>
  </si>
  <si>
    <t>včetně montáže, dodávkya demontáže lešení.</t>
  </si>
  <si>
    <t>Odkaz na mn. položky pořadí 87 : 431,80380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</si>
  <si>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</si>
  <si>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</si>
  <si>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</si>
  <si>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včetně montáže, dodávky a demontáže lešení.</t>
  </si>
  <si>
    <t>DS01 : (1,325*0,16*4+0,16*0,16*2)*2</t>
  </si>
  <si>
    <t>DS02 : (1,971*0,16*4+0,16*0,16*2)*2</t>
  </si>
  <si>
    <t>DS03 : (2,53*0,16*4+0,16*0,16*2)*8</t>
  </si>
  <si>
    <t>DS04 : (3,89*0,16*4+0,16*0,16*2)*2</t>
  </si>
  <si>
    <t>DS05 : 1,12*0,16*4+0,16*0,16*2</t>
  </si>
  <si>
    <t xml:space="preserve">--- Zavětrování : </t>
  </si>
  <si>
    <t>DN19 : (1,302*0,16*4+0,16*0,16*2)*12</t>
  </si>
  <si>
    <t>DN20 : (1,6*0,16*4+0,16*0,16*2)*3</t>
  </si>
  <si>
    <t>DN01 : 0,99*0,16*2+0,99*0,18*2+0,16*0,18*2</t>
  </si>
  <si>
    <t>DN02 : 1,36*0,16*2+1,36*0,24*2+0,16*0,24*2</t>
  </si>
  <si>
    <t>DN03 : 1,15*0,16*2+1,15*0,24*2+0,16*0,24*2</t>
  </si>
  <si>
    <t>DN04 : 3,01*0,16*2+3,01*0,24*2+0,16*0,24*2</t>
  </si>
  <si>
    <t>DN05 : 4,53*0,16*2+4,53*0,24*2+0,16*0,24*2</t>
  </si>
  <si>
    <t>DN06 : 4,85*0,16*2+4,85*0,24*2+0,16*0,24*2</t>
  </si>
  <si>
    <t>DN07 : 6,16*0,16*2+6,16*0,24*2+0,16*0,24*2</t>
  </si>
  <si>
    <t>DN08 : (1,36*0,08*2+1,36*0,18*2+0,08*0,18*2)*3</t>
  </si>
  <si>
    <t>DN09 : (2,69*0,08*2+2,69*0,18*2+0,08*0,18*2)*10</t>
  </si>
  <si>
    <t>DN10 : (1,07*0,08*2+1,07*0,06*2+0,08*0,06*2)*2</t>
  </si>
  <si>
    <t>DN11 : (1,23*0,08*2+1,23*0,06*2+0,08*0,06*2)*2</t>
  </si>
  <si>
    <t>DN12 : 4,77*0,08*2+4,77*0,06*2+0,08*0,06*2</t>
  </si>
  <si>
    <t>DN13 : (6,0*0,08*2+6,0*0,06*2+0,08*0,06*2)*5</t>
  </si>
  <si>
    <t>DN14 : 2,77*0,07*2+2,77*0,05*2+0,07*0,05*2</t>
  </si>
  <si>
    <t>DN15 : (2,77*0,21*2+2,77*0,05*2+0,21*0,05*2)*21</t>
  </si>
  <si>
    <t>DN16 : (4,29*0,21*2+4,29*0,05*2+0,21*0,05*2)*5</t>
  </si>
  <si>
    <t>DN18 : (6,146*0,1*2+6,146*0,28*2+0,1*0,28*2)*2</t>
  </si>
  <si>
    <t>DN17 : (1,0*0,32*2+1,0*0,05*2+0,32*0,05*2)*18</t>
  </si>
  <si>
    <t>DN21 : (6,084*0,06*2+6,084*0,1*2+0,06*0,1*2)*2</t>
  </si>
  <si>
    <t>DN22 : (6,141*0,06*2+6,141*0,1*2+0,06*0,1*2)*2</t>
  </si>
  <si>
    <t>DN23 : (6,256*0,06*2+6,256*0,1*2+0,06*0,1*2)*2</t>
  </si>
  <si>
    <t>DN24 : (0,1*0,06*2+0,1*0,1*2+0,06*0,1*2)*2</t>
  </si>
  <si>
    <t>DN30 : (0,16*0,06*2+0,16*0,1*2+0,06*0,1*2)*2</t>
  </si>
  <si>
    <t>DN31 : (1,11*0,06*2+1,11*0,1*2+0,06*0,1*2)*4</t>
  </si>
  <si>
    <t>DN32 : (2,81*0,06*2+2,81*0,1*2+0,06*0,1*2)*4</t>
  </si>
  <si>
    <t>DN33 : (4,33*0,06*2+4,33*0,1*2+0,06*0,1*2)*4</t>
  </si>
  <si>
    <t>DN34 : (4,81*0,06*2+4,81*0,1*2+0,06*0,1*2)*4</t>
  </si>
  <si>
    <t>DN35 : (6,08*0,06*2+6,08*0,1*2+0,06*0,1*2)*4</t>
  </si>
  <si>
    <t>DN36 : (0,19*0,06*2+0,19*0,1*2+0,06*0,1*2)*2</t>
  </si>
  <si>
    <t>DN42 : (6,049*0,06*2+6,049*0,1*2+0,06*0,1*2)*2</t>
  </si>
  <si>
    <t>DN43 : (6,141*0,06*2+6,141*0,1*2+0,06*0,1*2)*4</t>
  </si>
  <si>
    <t>DN44 : (6,221*0,06*2+6,221*0,1*2+0,06*0,1*2)*2</t>
  </si>
  <si>
    <t>DN45 : (0,12*0,06*2+0,12*0,1*2+0,06*0,1*2)*2</t>
  </si>
  <si>
    <t>DN51 : (0,16*0,06*2+0,16*0,1*2+0,06*0,1*2)*2</t>
  </si>
  <si>
    <t>DN57 : (0,17*0,06*2+0,17*0,1*2+0,06*0,1*2)*2</t>
  </si>
  <si>
    <t>DN58 : (1,15*0,06*2+1,15*0,1*2+0,06*0,1*2)*6</t>
  </si>
  <si>
    <t>DN59 : (2,81*0,06*2+2,81*0,1*2+0,06*0,1*2)*6</t>
  </si>
  <si>
    <t>DN60 : (4,33*0,06*2+4,33*0,1*2+0,06*0,1*2)*6</t>
  </si>
  <si>
    <t>DN61 : (4,85*0,06*2+4,85*0,1*2+0,06*0,1*2)*6</t>
  </si>
  <si>
    <t>DN62 : (6,16*0,06*2+6,16*0,1*2+0,06*0,1*2)*6</t>
  </si>
  <si>
    <t>DN63 : (0,19*0,06*2+0,19*0,1*2+0,06*0,1*2)*2</t>
  </si>
  <si>
    <t>Plocha : (3,54*0,05*4+0,05*0,05*2)*3</t>
  </si>
  <si>
    <t>(7,16*0,05*4+0,05*0,05*2)*6</t>
  </si>
  <si>
    <t>--- Konstrukce stěn : (2,53*0,05*4+0,05*0,05*2)*27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</si>
</sst>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3.10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aOIV2YWo7u4Fywh7JRfVh+aPgQzfKUM16DmPUr3g0VFL3vMj77So1T1HIZ6Re2b1Q5v/pxslOM88Db9yYMr4LA==" saltValue="6HdeP5t9/AP6GUctNbUE6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opLeftCell="B15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SUMIF(F51:F65,A16,I51:I65)+SUMIF(F51:F65,"PSU",I51:I65)</f>
        <v>0</v>
      </c>
      <c r="J16" s="85"/>
    </row>
    <row r="17" spans="1:10" ht="23.25" customHeight="1" x14ac:dyDescent="0.2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SUMIF(F51:F65,A17,I51:I65)</f>
        <v>0</v>
      </c>
      <c r="J17" s="85"/>
    </row>
    <row r="18" spans="1:10" ht="23.25" customHeight="1" x14ac:dyDescent="0.2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SUMIF(F51:F65,A18,I51:I65)</f>
        <v>0</v>
      </c>
      <c r="J18" s="85"/>
    </row>
    <row r="19" spans="1:10" ht="23.25" customHeight="1" x14ac:dyDescent="0.2">
      <c r="A19" s="197" t="s">
        <v>81</v>
      </c>
      <c r="B19" s="38" t="s">
        <v>27</v>
      </c>
      <c r="C19" s="62"/>
      <c r="D19" s="63"/>
      <c r="E19" s="83"/>
      <c r="F19" s="84"/>
      <c r="G19" s="83"/>
      <c r="H19" s="84"/>
      <c r="I19" s="83">
        <f>SUMIF(F51:F65,A19,I51:I65)</f>
        <v>0</v>
      </c>
      <c r="J19" s="85"/>
    </row>
    <row r="20" spans="1:10" ht="23.25" customHeight="1" x14ac:dyDescent="0.2">
      <c r="A20" s="197" t="s">
        <v>82</v>
      </c>
      <c r="B20" s="38" t="s">
        <v>28</v>
      </c>
      <c r="C20" s="62"/>
      <c r="D20" s="63"/>
      <c r="E20" s="83"/>
      <c r="F20" s="84"/>
      <c r="G20" s="83"/>
      <c r="H20" s="84"/>
      <c r="I20" s="83">
        <f>SUMIF(F51:F65,A20,I51:I65)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IF(A28&gt;50, ROUNDUP(A27, 0), ROUNDDOWN(A27, 0))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45</v>
      </c>
      <c r="C39" s="147"/>
      <c r="D39" s="147"/>
      <c r="E39" s="147"/>
      <c r="F39" s="148">
        <f>'00 01 Naklady'!AE28+'01 01 Pol'!AE478</f>
        <v>0</v>
      </c>
      <c r="G39" s="149">
        <f>'00 01 Naklady'!AF28+'01 01 Pol'!AF478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 t="s">
        <v>46</v>
      </c>
      <c r="C40" s="154" t="s">
        <v>47</v>
      </c>
      <c r="D40" s="154"/>
      <c r="E40" s="154"/>
      <c r="F40" s="155">
        <f>'00 01 Naklady'!AE28</f>
        <v>0</v>
      </c>
      <c r="G40" s="156">
        <f>'00 01 Naklady'!AF28</f>
        <v>0</v>
      </c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">
      <c r="A41" s="135">
        <v>3</v>
      </c>
      <c r="B41" s="159" t="s">
        <v>48</v>
      </c>
      <c r="C41" s="147" t="s">
        <v>49</v>
      </c>
      <c r="D41" s="147"/>
      <c r="E41" s="147"/>
      <c r="F41" s="160">
        <f>'00 01 Naklady'!AE28</f>
        <v>0</v>
      </c>
      <c r="G41" s="150">
        <f>'00 01 Naklady'!AF28</f>
        <v>0</v>
      </c>
      <c r="H41" s="150"/>
      <c r="I41" s="151">
        <f>F41+G41+H41</f>
        <v>0</v>
      </c>
      <c r="J41" s="152" t="str">
        <f>IF(CenaCelkemVypocet=0,"",I41/CenaCelkemVypocet*100)</f>
        <v/>
      </c>
    </row>
    <row r="42" spans="1:10" ht="25.5" customHeight="1" x14ac:dyDescent="0.2">
      <c r="A42" s="135">
        <v>2</v>
      </c>
      <c r="B42" s="153" t="s">
        <v>48</v>
      </c>
      <c r="C42" s="154" t="s">
        <v>50</v>
      </c>
      <c r="D42" s="154"/>
      <c r="E42" s="154"/>
      <c r="F42" s="155">
        <f>'01 01 Pol'!AE478</f>
        <v>0</v>
      </c>
      <c r="G42" s="156">
        <f>'01 01 Pol'!AF478</f>
        <v>0</v>
      </c>
      <c r="H42" s="156"/>
      <c r="I42" s="157">
        <f>F42+G42+H42</f>
        <v>0</v>
      </c>
      <c r="J42" s="158" t="str">
        <f>IF(CenaCelkemVypocet=0,"",I42/CenaCelkemVypocet*100)</f>
        <v/>
      </c>
    </row>
    <row r="43" spans="1:10" ht="25.5" customHeight="1" x14ac:dyDescent="0.2">
      <c r="A43" s="135">
        <v>3</v>
      </c>
      <c r="B43" s="159" t="s">
        <v>48</v>
      </c>
      <c r="C43" s="147" t="s">
        <v>50</v>
      </c>
      <c r="D43" s="147"/>
      <c r="E43" s="147"/>
      <c r="F43" s="160">
        <f>'01 01 Pol'!AE478</f>
        <v>0</v>
      </c>
      <c r="G43" s="150">
        <f>'01 01 Pol'!AF478</f>
        <v>0</v>
      </c>
      <c r="H43" s="150"/>
      <c r="I43" s="151">
        <f>F43+G43+H43</f>
        <v>0</v>
      </c>
      <c r="J43" s="152" t="str">
        <f>IF(CenaCelkemVypocet=0,"",I43/CenaCelkemVypocet*100)</f>
        <v/>
      </c>
    </row>
    <row r="44" spans="1:10" ht="25.5" customHeight="1" x14ac:dyDescent="0.2">
      <c r="A44" s="135"/>
      <c r="B44" s="161" t="s">
        <v>51</v>
      </c>
      <c r="C44" s="162"/>
      <c r="D44" s="162"/>
      <c r="E44" s="162"/>
      <c r="F44" s="163">
        <f>SUMIF(A39:A43,"=1",F39:F43)</f>
        <v>0</v>
      </c>
      <c r="G44" s="164">
        <f>SUMIF(A39:A43,"=1",G39:G43)</f>
        <v>0</v>
      </c>
      <c r="H44" s="164">
        <f>SUMIF(A39:A43,"=1",H39:H43)</f>
        <v>0</v>
      </c>
      <c r="I44" s="165">
        <f>SUMIF(A39:A43,"=1",I39:I43)</f>
        <v>0</v>
      </c>
      <c r="J44" s="166">
        <f>SUMIF(A39:A43,"=1",J39:J43)</f>
        <v>0</v>
      </c>
    </row>
    <row r="48" spans="1:10" ht="15.75" x14ac:dyDescent="0.25">
      <c r="B48" s="177" t="s">
        <v>53</v>
      </c>
    </row>
    <row r="50" spans="1:10" ht="25.5" customHeight="1" x14ac:dyDescent="0.2">
      <c r="A50" s="179"/>
      <c r="B50" s="182" t="s">
        <v>17</v>
      </c>
      <c r="C50" s="182" t="s">
        <v>5</v>
      </c>
      <c r="D50" s="183"/>
      <c r="E50" s="183"/>
      <c r="F50" s="184" t="s">
        <v>54</v>
      </c>
      <c r="G50" s="184"/>
      <c r="H50" s="184"/>
      <c r="I50" s="184" t="s">
        <v>29</v>
      </c>
      <c r="J50" s="184" t="s">
        <v>0</v>
      </c>
    </row>
    <row r="51" spans="1:10" ht="36.75" customHeight="1" x14ac:dyDescent="0.2">
      <c r="A51" s="180"/>
      <c r="B51" s="185" t="s">
        <v>55</v>
      </c>
      <c r="C51" s="186" t="s">
        <v>56</v>
      </c>
      <c r="D51" s="187"/>
      <c r="E51" s="187"/>
      <c r="F51" s="193" t="s">
        <v>24</v>
      </c>
      <c r="G51" s="194"/>
      <c r="H51" s="194"/>
      <c r="I51" s="194">
        <f>'01 01 Pol'!G8</f>
        <v>0</v>
      </c>
      <c r="J51" s="191" t="str">
        <f>IF(I66=0,"",I51/I66*100)</f>
        <v/>
      </c>
    </row>
    <row r="52" spans="1:10" ht="36.75" customHeight="1" x14ac:dyDescent="0.2">
      <c r="A52" s="180"/>
      <c r="B52" s="185" t="s">
        <v>57</v>
      </c>
      <c r="C52" s="186" t="s">
        <v>58</v>
      </c>
      <c r="D52" s="187"/>
      <c r="E52" s="187"/>
      <c r="F52" s="193" t="s">
        <v>24</v>
      </c>
      <c r="G52" s="194"/>
      <c r="H52" s="194"/>
      <c r="I52" s="194">
        <f>'01 01 Pol'!G66</f>
        <v>0</v>
      </c>
      <c r="J52" s="191" t="str">
        <f>IF(I66=0,"",I52/I66*100)</f>
        <v/>
      </c>
    </row>
    <row r="53" spans="1:10" ht="36.75" customHeight="1" x14ac:dyDescent="0.2">
      <c r="A53" s="180"/>
      <c r="B53" s="185" t="s">
        <v>59</v>
      </c>
      <c r="C53" s="186" t="s">
        <v>60</v>
      </c>
      <c r="D53" s="187"/>
      <c r="E53" s="187"/>
      <c r="F53" s="193" t="s">
        <v>24</v>
      </c>
      <c r="G53" s="194"/>
      <c r="H53" s="194"/>
      <c r="I53" s="194">
        <f>'01 01 Pol'!G107</f>
        <v>0</v>
      </c>
      <c r="J53" s="191" t="str">
        <f>IF(I66=0,"",I53/I66*100)</f>
        <v/>
      </c>
    </row>
    <row r="54" spans="1:10" ht="36.75" customHeight="1" x14ac:dyDescent="0.2">
      <c r="A54" s="180"/>
      <c r="B54" s="185" t="s">
        <v>61</v>
      </c>
      <c r="C54" s="186" t="s">
        <v>62</v>
      </c>
      <c r="D54" s="187"/>
      <c r="E54" s="187"/>
      <c r="F54" s="193" t="s">
        <v>24</v>
      </c>
      <c r="G54" s="194"/>
      <c r="H54" s="194"/>
      <c r="I54" s="194">
        <f>'01 01 Pol'!G111</f>
        <v>0</v>
      </c>
      <c r="J54" s="191" t="str">
        <f>IF(I66=0,"",I54/I66*100)</f>
        <v/>
      </c>
    </row>
    <row r="55" spans="1:10" ht="36.75" customHeight="1" x14ac:dyDescent="0.2">
      <c r="A55" s="180"/>
      <c r="B55" s="185" t="s">
        <v>63</v>
      </c>
      <c r="C55" s="186" t="s">
        <v>64</v>
      </c>
      <c r="D55" s="187"/>
      <c r="E55" s="187"/>
      <c r="F55" s="193" t="s">
        <v>25</v>
      </c>
      <c r="G55" s="194"/>
      <c r="H55" s="194"/>
      <c r="I55" s="194">
        <f>'01 01 Pol'!G114</f>
        <v>0</v>
      </c>
      <c r="J55" s="191" t="str">
        <f>IF(I66=0,"",I55/I66*100)</f>
        <v/>
      </c>
    </row>
    <row r="56" spans="1:10" ht="36.75" customHeight="1" x14ac:dyDescent="0.2">
      <c r="A56" s="180"/>
      <c r="B56" s="185" t="s">
        <v>65</v>
      </c>
      <c r="C56" s="186" t="s">
        <v>66</v>
      </c>
      <c r="D56" s="187"/>
      <c r="E56" s="187"/>
      <c r="F56" s="193" t="s">
        <v>25</v>
      </c>
      <c r="G56" s="194"/>
      <c r="H56" s="194"/>
      <c r="I56" s="194">
        <f>'01 01 Pol'!G124</f>
        <v>0</v>
      </c>
      <c r="J56" s="191" t="str">
        <f>IF(I66=0,"",I56/I66*100)</f>
        <v/>
      </c>
    </row>
    <row r="57" spans="1:10" ht="36.75" customHeight="1" x14ac:dyDescent="0.2">
      <c r="A57" s="180"/>
      <c r="B57" s="185" t="s">
        <v>67</v>
      </c>
      <c r="C57" s="186" t="s">
        <v>68</v>
      </c>
      <c r="D57" s="187"/>
      <c r="E57" s="187"/>
      <c r="F57" s="193" t="s">
        <v>25</v>
      </c>
      <c r="G57" s="194"/>
      <c r="H57" s="194"/>
      <c r="I57" s="194">
        <f>'01 01 Pol'!G133</f>
        <v>0</v>
      </c>
      <c r="J57" s="191" t="str">
        <f>IF(I66=0,"",I57/I66*100)</f>
        <v/>
      </c>
    </row>
    <row r="58" spans="1:10" ht="36.75" customHeight="1" x14ac:dyDescent="0.2">
      <c r="A58" s="180"/>
      <c r="B58" s="185" t="s">
        <v>69</v>
      </c>
      <c r="C58" s="186" t="s">
        <v>70</v>
      </c>
      <c r="D58" s="187"/>
      <c r="E58" s="187"/>
      <c r="F58" s="193" t="s">
        <v>25</v>
      </c>
      <c r="G58" s="194"/>
      <c r="H58" s="194"/>
      <c r="I58" s="194">
        <f>'01 01 Pol'!G298</f>
        <v>0</v>
      </c>
      <c r="J58" s="191" t="str">
        <f>IF(I66=0,"",I58/I66*100)</f>
        <v/>
      </c>
    </row>
    <row r="59" spans="1:10" ht="36.75" customHeight="1" x14ac:dyDescent="0.2">
      <c r="A59" s="180"/>
      <c r="B59" s="185" t="s">
        <v>71</v>
      </c>
      <c r="C59" s="186" t="s">
        <v>72</v>
      </c>
      <c r="D59" s="187"/>
      <c r="E59" s="187"/>
      <c r="F59" s="193" t="s">
        <v>25</v>
      </c>
      <c r="G59" s="194"/>
      <c r="H59" s="194"/>
      <c r="I59" s="194">
        <f>'01 01 Pol'!G323</f>
        <v>0</v>
      </c>
      <c r="J59" s="191" t="str">
        <f>IF(I66=0,"",I59/I66*100)</f>
        <v/>
      </c>
    </row>
    <row r="60" spans="1:10" ht="36.75" customHeight="1" x14ac:dyDescent="0.2">
      <c r="A60" s="180"/>
      <c r="B60" s="185" t="s">
        <v>73</v>
      </c>
      <c r="C60" s="186" t="s">
        <v>74</v>
      </c>
      <c r="D60" s="187"/>
      <c r="E60" s="187"/>
      <c r="F60" s="193" t="s">
        <v>25</v>
      </c>
      <c r="G60" s="194"/>
      <c r="H60" s="194"/>
      <c r="I60" s="194">
        <f>'01 01 Pol'!G335</f>
        <v>0</v>
      </c>
      <c r="J60" s="191" t="str">
        <f>IF(I66=0,"",I60/I66*100)</f>
        <v/>
      </c>
    </row>
    <row r="61" spans="1:10" ht="36.75" customHeight="1" x14ac:dyDescent="0.2">
      <c r="A61" s="180"/>
      <c r="B61" s="185" t="s">
        <v>75</v>
      </c>
      <c r="C61" s="186" t="s">
        <v>76</v>
      </c>
      <c r="D61" s="187"/>
      <c r="E61" s="187"/>
      <c r="F61" s="193" t="s">
        <v>25</v>
      </c>
      <c r="G61" s="194"/>
      <c r="H61" s="194"/>
      <c r="I61" s="194">
        <f>'01 01 Pol'!G343</f>
        <v>0</v>
      </c>
      <c r="J61" s="191" t="str">
        <f>IF(I66=0,"",I61/I66*100)</f>
        <v/>
      </c>
    </row>
    <row r="62" spans="1:10" ht="36.75" customHeight="1" x14ac:dyDescent="0.2">
      <c r="A62" s="180"/>
      <c r="B62" s="185" t="s">
        <v>77</v>
      </c>
      <c r="C62" s="186" t="s">
        <v>78</v>
      </c>
      <c r="D62" s="187"/>
      <c r="E62" s="187"/>
      <c r="F62" s="193" t="s">
        <v>25</v>
      </c>
      <c r="G62" s="194"/>
      <c r="H62" s="194"/>
      <c r="I62" s="194">
        <f>'01 01 Pol'!G371</f>
        <v>0</v>
      </c>
      <c r="J62" s="191" t="str">
        <f>IF(I66=0,"",I62/I66*100)</f>
        <v/>
      </c>
    </row>
    <row r="63" spans="1:10" ht="36.75" customHeight="1" x14ac:dyDescent="0.2">
      <c r="A63" s="180"/>
      <c r="B63" s="185" t="s">
        <v>79</v>
      </c>
      <c r="C63" s="186" t="s">
        <v>80</v>
      </c>
      <c r="D63" s="187"/>
      <c r="E63" s="187"/>
      <c r="F63" s="193" t="s">
        <v>25</v>
      </c>
      <c r="G63" s="194"/>
      <c r="H63" s="194"/>
      <c r="I63" s="194">
        <f>'01 01 Pol'!G390</f>
        <v>0</v>
      </c>
      <c r="J63" s="191" t="str">
        <f>IF(I66=0,"",I63/I66*100)</f>
        <v/>
      </c>
    </row>
    <row r="64" spans="1:10" ht="36.75" customHeight="1" x14ac:dyDescent="0.2">
      <c r="A64" s="180"/>
      <c r="B64" s="185" t="s">
        <v>81</v>
      </c>
      <c r="C64" s="186" t="s">
        <v>27</v>
      </c>
      <c r="D64" s="187"/>
      <c r="E64" s="187"/>
      <c r="F64" s="193" t="s">
        <v>81</v>
      </c>
      <c r="G64" s="194"/>
      <c r="H64" s="194"/>
      <c r="I64" s="194">
        <f>'00 01 Naklady'!G8</f>
        <v>0</v>
      </c>
      <c r="J64" s="191" t="str">
        <f>IF(I66=0,"",I64/I66*100)</f>
        <v/>
      </c>
    </row>
    <row r="65" spans="1:10" ht="36.75" customHeight="1" x14ac:dyDescent="0.2">
      <c r="A65" s="180"/>
      <c r="B65" s="185" t="s">
        <v>82</v>
      </c>
      <c r="C65" s="186" t="s">
        <v>28</v>
      </c>
      <c r="D65" s="187"/>
      <c r="E65" s="187"/>
      <c r="F65" s="193" t="s">
        <v>82</v>
      </c>
      <c r="G65" s="194"/>
      <c r="H65" s="194"/>
      <c r="I65" s="194">
        <f>'00 01 Naklady'!G18</f>
        <v>0</v>
      </c>
      <c r="J65" s="191" t="str">
        <f>IF(I66=0,"",I65/I66*100)</f>
        <v/>
      </c>
    </row>
    <row r="66" spans="1:10" ht="25.5" customHeight="1" x14ac:dyDescent="0.2">
      <c r="A66" s="181"/>
      <c r="B66" s="188" t="s">
        <v>1</v>
      </c>
      <c r="C66" s="189"/>
      <c r="D66" s="190"/>
      <c r="E66" s="190"/>
      <c r="F66" s="195"/>
      <c r="G66" s="196"/>
      <c r="H66" s="196"/>
      <c r="I66" s="196">
        <f>SUM(I51:I65)</f>
        <v>0</v>
      </c>
      <c r="J66" s="192">
        <f>SUM(J51:J65)</f>
        <v>0</v>
      </c>
    </row>
    <row r="67" spans="1:10" x14ac:dyDescent="0.2">
      <c r="F67" s="133"/>
      <c r="G67" s="133"/>
      <c r="H67" s="133"/>
      <c r="I67" s="133"/>
      <c r="J67" s="134"/>
    </row>
    <row r="68" spans="1:10" x14ac:dyDescent="0.2">
      <c r="F68" s="133"/>
      <c r="G68" s="133"/>
      <c r="H68" s="133"/>
      <c r="I68" s="133"/>
      <c r="J68" s="134"/>
    </row>
    <row r="69" spans="1:10" x14ac:dyDescent="0.2">
      <c r="F69" s="133"/>
      <c r="G69" s="133"/>
      <c r="H69" s="133"/>
      <c r="I69" s="133"/>
      <c r="J69" s="134"/>
    </row>
  </sheetData>
  <sheetProtection algorithmName="SHA-512" hashValue="kcMvNySdd831mkmQfw3187L3j5JHAS7/WJXjegoCixzJPcNavUjA6A8lRwnj5BmR/VCrBFAUaTWrpkjg0V+3Eg==" saltValue="G/XAfT8y1+uJ/K7yzk+XD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C65:E65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1uglC2rPIKleXXjrZ2bpTI0Qqh976SybduKtJ7PKmQh+KQxMAGdWzIpd7A84x4AU5LW9gbrjRDzNqimgo6S78w==" saltValue="3YJzAuW56zRYdQjBqKdig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31C5-08D4-42D0-A3FB-931EC1665FD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83</v>
      </c>
      <c r="B1" s="198"/>
      <c r="C1" s="198"/>
      <c r="D1" s="198"/>
      <c r="E1" s="198"/>
      <c r="F1" s="198"/>
      <c r="G1" s="198"/>
      <c r="AG1" t="s">
        <v>84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85</v>
      </c>
    </row>
    <row r="3" spans="1:60" ht="24.95" customHeight="1" x14ac:dyDescent="0.2">
      <c r="A3" s="199" t="s">
        <v>8</v>
      </c>
      <c r="B3" s="49" t="s">
        <v>46</v>
      </c>
      <c r="C3" s="202" t="s">
        <v>47</v>
      </c>
      <c r="D3" s="200"/>
      <c r="E3" s="200"/>
      <c r="F3" s="200"/>
      <c r="G3" s="201"/>
      <c r="AC3" s="178" t="s">
        <v>86</v>
      </c>
      <c r="AG3" t="s">
        <v>87</v>
      </c>
    </row>
    <row r="4" spans="1:60" ht="24.95" customHeight="1" x14ac:dyDescent="0.2">
      <c r="A4" s="203" t="s">
        <v>9</v>
      </c>
      <c r="B4" s="204" t="s">
        <v>48</v>
      </c>
      <c r="C4" s="205" t="s">
        <v>49</v>
      </c>
      <c r="D4" s="206"/>
      <c r="E4" s="206"/>
      <c r="F4" s="206"/>
      <c r="G4" s="207"/>
      <c r="AG4" t="s">
        <v>88</v>
      </c>
    </row>
    <row r="5" spans="1:60" x14ac:dyDescent="0.2">
      <c r="D5" s="10"/>
    </row>
    <row r="6" spans="1:60" ht="38.25" x14ac:dyDescent="0.2">
      <c r="A6" s="209" t="s">
        <v>89</v>
      </c>
      <c r="B6" s="211" t="s">
        <v>90</v>
      </c>
      <c r="C6" s="211" t="s">
        <v>91</v>
      </c>
      <c r="D6" s="210" t="s">
        <v>92</v>
      </c>
      <c r="E6" s="209" t="s">
        <v>93</v>
      </c>
      <c r="F6" s="208" t="s">
        <v>94</v>
      </c>
      <c r="G6" s="209" t="s">
        <v>29</v>
      </c>
      <c r="H6" s="212" t="s">
        <v>30</v>
      </c>
      <c r="I6" s="212" t="s">
        <v>95</v>
      </c>
      <c r="J6" s="212" t="s">
        <v>31</v>
      </c>
      <c r="K6" s="212" t="s">
        <v>96</v>
      </c>
      <c r="L6" s="212" t="s">
        <v>97</v>
      </c>
      <c r="M6" s="212" t="s">
        <v>98</v>
      </c>
      <c r="N6" s="212" t="s">
        <v>99</v>
      </c>
      <c r="O6" s="212" t="s">
        <v>100</v>
      </c>
      <c r="P6" s="212" t="s">
        <v>101</v>
      </c>
      <c r="Q6" s="212" t="s">
        <v>102</v>
      </c>
      <c r="R6" s="212" t="s">
        <v>103</v>
      </c>
      <c r="S6" s="212" t="s">
        <v>104</v>
      </c>
      <c r="T6" s="212" t="s">
        <v>105</v>
      </c>
      <c r="U6" s="212" t="s">
        <v>106</v>
      </c>
      <c r="V6" s="212" t="s">
        <v>107</v>
      </c>
      <c r="W6" s="212" t="s">
        <v>108</v>
      </c>
      <c r="X6" s="212" t="s">
        <v>109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4" t="s">
        <v>110</v>
      </c>
      <c r="B8" s="225" t="s">
        <v>81</v>
      </c>
      <c r="C8" s="241" t="s">
        <v>27</v>
      </c>
      <c r="D8" s="226"/>
      <c r="E8" s="227"/>
      <c r="F8" s="228"/>
      <c r="G8" s="228">
        <f>SUMIF(AG9:AG17,"&lt;&gt;NOR",G9:G17)</f>
        <v>0</v>
      </c>
      <c r="H8" s="228"/>
      <c r="I8" s="228">
        <f>SUM(I9:I17)</f>
        <v>0</v>
      </c>
      <c r="J8" s="228"/>
      <c r="K8" s="228">
        <f>SUM(K9:K17)</f>
        <v>0</v>
      </c>
      <c r="L8" s="228"/>
      <c r="M8" s="228">
        <f>SUM(M9:M17)</f>
        <v>0</v>
      </c>
      <c r="N8" s="228"/>
      <c r="O8" s="228">
        <f>SUM(O9:O17)</f>
        <v>0</v>
      </c>
      <c r="P8" s="228"/>
      <c r="Q8" s="228">
        <f>SUM(Q9:Q17)</f>
        <v>0</v>
      </c>
      <c r="R8" s="228"/>
      <c r="S8" s="228"/>
      <c r="T8" s="229"/>
      <c r="U8" s="223"/>
      <c r="V8" s="223">
        <f>SUM(V9:V17)</f>
        <v>0</v>
      </c>
      <c r="W8" s="223"/>
      <c r="X8" s="223"/>
      <c r="AG8" t="s">
        <v>111</v>
      </c>
    </row>
    <row r="9" spans="1:60" outlineLevel="1" x14ac:dyDescent="0.2">
      <c r="A9" s="230">
        <v>1</v>
      </c>
      <c r="B9" s="231" t="s">
        <v>112</v>
      </c>
      <c r="C9" s="242" t="s">
        <v>113</v>
      </c>
      <c r="D9" s="232" t="s">
        <v>114</v>
      </c>
      <c r="E9" s="233">
        <v>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15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115</v>
      </c>
      <c r="T9" s="236" t="s">
        <v>116</v>
      </c>
      <c r="U9" s="222">
        <v>0</v>
      </c>
      <c r="V9" s="222">
        <f>ROUND(E9*U9,2)</f>
        <v>0</v>
      </c>
      <c r="W9" s="222"/>
      <c r="X9" s="222" t="s">
        <v>49</v>
      </c>
      <c r="Y9" s="213"/>
      <c r="Z9" s="213"/>
      <c r="AA9" s="213"/>
      <c r="AB9" s="213"/>
      <c r="AC9" s="213"/>
      <c r="AD9" s="213"/>
      <c r="AE9" s="213"/>
      <c r="AF9" s="213"/>
      <c r="AG9" s="213" t="s">
        <v>117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43" t="s">
        <v>142</v>
      </c>
      <c r="D10" s="237"/>
      <c r="E10" s="237"/>
      <c r="F10" s="237"/>
      <c r="G10" s="237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118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2.5" outlineLevel="1" x14ac:dyDescent="0.2">
      <c r="A11" s="220"/>
      <c r="B11" s="221"/>
      <c r="C11" s="244" t="s">
        <v>119</v>
      </c>
      <c r="D11" s="239"/>
      <c r="E11" s="239"/>
      <c r="F11" s="239"/>
      <c r="G11" s="239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118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38" t="str">
        <f>C11</f>
        <v>Vyhotovení protokolu o vytyčení stavby se seznamem souřadnic vytyčených bodů a jejich polohopisnými (S-JTSK) a výškopisnými (Bpv) hodnotami.</v>
      </c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0">
        <v>2</v>
      </c>
      <c r="B12" s="231" t="s">
        <v>120</v>
      </c>
      <c r="C12" s="242" t="s">
        <v>121</v>
      </c>
      <c r="D12" s="232" t="s">
        <v>114</v>
      </c>
      <c r="E12" s="233">
        <v>1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15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/>
      <c r="S12" s="235" t="s">
        <v>115</v>
      </c>
      <c r="T12" s="236" t="s">
        <v>116</v>
      </c>
      <c r="U12" s="222">
        <v>0</v>
      </c>
      <c r="V12" s="222">
        <f>ROUND(E12*U12,2)</f>
        <v>0</v>
      </c>
      <c r="W12" s="222"/>
      <c r="X12" s="222" t="s">
        <v>49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117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43" t="s">
        <v>122</v>
      </c>
      <c r="D13" s="237"/>
      <c r="E13" s="237"/>
      <c r="F13" s="237"/>
      <c r="G13" s="237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118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30">
        <v>3</v>
      </c>
      <c r="B14" s="231" t="s">
        <v>123</v>
      </c>
      <c r="C14" s="242" t="s">
        <v>124</v>
      </c>
      <c r="D14" s="232" t="s">
        <v>114</v>
      </c>
      <c r="E14" s="233">
        <v>1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15</v>
      </c>
      <c r="M14" s="235">
        <f>G14*(1+L14/100)</f>
        <v>0</v>
      </c>
      <c r="N14" s="235">
        <v>0</v>
      </c>
      <c r="O14" s="235">
        <f>ROUND(E14*N14,2)</f>
        <v>0</v>
      </c>
      <c r="P14" s="235">
        <v>0</v>
      </c>
      <c r="Q14" s="235">
        <f>ROUND(E14*P14,2)</f>
        <v>0</v>
      </c>
      <c r="R14" s="235"/>
      <c r="S14" s="235" t="s">
        <v>115</v>
      </c>
      <c r="T14" s="236" t="s">
        <v>116</v>
      </c>
      <c r="U14" s="222">
        <v>0</v>
      </c>
      <c r="V14" s="222">
        <f>ROUND(E14*U14,2)</f>
        <v>0</v>
      </c>
      <c r="W14" s="222"/>
      <c r="X14" s="222" t="s">
        <v>49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117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33.75" outlineLevel="1" x14ac:dyDescent="0.2">
      <c r="A15" s="220"/>
      <c r="B15" s="221"/>
      <c r="C15" s="243" t="s">
        <v>125</v>
      </c>
      <c r="D15" s="237"/>
      <c r="E15" s="237"/>
      <c r="F15" s="237"/>
      <c r="G15" s="237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118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38" t="str">
        <f>C15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0">
        <v>4</v>
      </c>
      <c r="B16" s="231" t="s">
        <v>126</v>
      </c>
      <c r="C16" s="242" t="s">
        <v>127</v>
      </c>
      <c r="D16" s="232" t="s">
        <v>114</v>
      </c>
      <c r="E16" s="233">
        <v>1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15</v>
      </c>
      <c r="M16" s="235">
        <f>G16*(1+L16/100)</f>
        <v>0</v>
      </c>
      <c r="N16" s="235">
        <v>0</v>
      </c>
      <c r="O16" s="235">
        <f>ROUND(E16*N16,2)</f>
        <v>0</v>
      </c>
      <c r="P16" s="235">
        <v>0</v>
      </c>
      <c r="Q16" s="235">
        <f>ROUND(E16*P16,2)</f>
        <v>0</v>
      </c>
      <c r="R16" s="235"/>
      <c r="S16" s="235" t="s">
        <v>115</v>
      </c>
      <c r="T16" s="236" t="s">
        <v>116</v>
      </c>
      <c r="U16" s="222">
        <v>0</v>
      </c>
      <c r="V16" s="222">
        <f>ROUND(E16*U16,2)</f>
        <v>0</v>
      </c>
      <c r="W16" s="222"/>
      <c r="X16" s="222" t="s">
        <v>49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117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2.5" outlineLevel="1" x14ac:dyDescent="0.2">
      <c r="A17" s="220"/>
      <c r="B17" s="221"/>
      <c r="C17" s="243" t="s">
        <v>128</v>
      </c>
      <c r="D17" s="237"/>
      <c r="E17" s="237"/>
      <c r="F17" s="237"/>
      <c r="G17" s="237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118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38" t="str">
        <f>C17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7" s="213"/>
      <c r="BC17" s="213"/>
      <c r="BD17" s="213"/>
      <c r="BE17" s="213"/>
      <c r="BF17" s="213"/>
      <c r="BG17" s="213"/>
      <c r="BH17" s="213"/>
    </row>
    <row r="18" spans="1:60" x14ac:dyDescent="0.2">
      <c r="A18" s="224" t="s">
        <v>110</v>
      </c>
      <c r="B18" s="225" t="s">
        <v>82</v>
      </c>
      <c r="C18" s="241" t="s">
        <v>28</v>
      </c>
      <c r="D18" s="226"/>
      <c r="E18" s="227"/>
      <c r="F18" s="228"/>
      <c r="G18" s="228">
        <f>SUMIF(AG19:AG26,"&lt;&gt;NOR",G19:G26)</f>
        <v>0</v>
      </c>
      <c r="H18" s="228"/>
      <c r="I18" s="228">
        <f>SUM(I19:I26)</f>
        <v>0</v>
      </c>
      <c r="J18" s="228"/>
      <c r="K18" s="228">
        <f>SUM(K19:K26)</f>
        <v>0</v>
      </c>
      <c r="L18" s="228"/>
      <c r="M18" s="228">
        <f>SUM(M19:M26)</f>
        <v>0</v>
      </c>
      <c r="N18" s="228"/>
      <c r="O18" s="228">
        <f>SUM(O19:O26)</f>
        <v>0</v>
      </c>
      <c r="P18" s="228"/>
      <c r="Q18" s="228">
        <f>SUM(Q19:Q26)</f>
        <v>0</v>
      </c>
      <c r="R18" s="228"/>
      <c r="S18" s="228"/>
      <c r="T18" s="229"/>
      <c r="U18" s="223"/>
      <c r="V18" s="223">
        <f>SUM(V19:V26)</f>
        <v>0</v>
      </c>
      <c r="W18" s="223"/>
      <c r="X18" s="223"/>
      <c r="AG18" t="s">
        <v>111</v>
      </c>
    </row>
    <row r="19" spans="1:60" outlineLevel="1" x14ac:dyDescent="0.2">
      <c r="A19" s="230">
        <v>5</v>
      </c>
      <c r="B19" s="231" t="s">
        <v>129</v>
      </c>
      <c r="C19" s="242" t="s">
        <v>130</v>
      </c>
      <c r="D19" s="232" t="s">
        <v>114</v>
      </c>
      <c r="E19" s="233">
        <v>1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15</v>
      </c>
      <c r="M19" s="235">
        <f>G19*(1+L19/100)</f>
        <v>0</v>
      </c>
      <c r="N19" s="235">
        <v>0</v>
      </c>
      <c r="O19" s="235">
        <f>ROUND(E19*N19,2)</f>
        <v>0</v>
      </c>
      <c r="P19" s="235">
        <v>0</v>
      </c>
      <c r="Q19" s="235">
        <f>ROUND(E19*P19,2)</f>
        <v>0</v>
      </c>
      <c r="R19" s="235"/>
      <c r="S19" s="235" t="s">
        <v>115</v>
      </c>
      <c r="T19" s="236" t="s">
        <v>116</v>
      </c>
      <c r="U19" s="222">
        <v>0</v>
      </c>
      <c r="V19" s="222">
        <f>ROUND(E19*U19,2)</f>
        <v>0</v>
      </c>
      <c r="W19" s="222"/>
      <c r="X19" s="222" t="s">
        <v>49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117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43" t="s">
        <v>131</v>
      </c>
      <c r="D20" s="237"/>
      <c r="E20" s="237"/>
      <c r="F20" s="237"/>
      <c r="G20" s="237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118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30">
        <v>6</v>
      </c>
      <c r="B21" s="231" t="s">
        <v>132</v>
      </c>
      <c r="C21" s="242" t="s">
        <v>133</v>
      </c>
      <c r="D21" s="232" t="s">
        <v>114</v>
      </c>
      <c r="E21" s="233">
        <v>1</v>
      </c>
      <c r="F21" s="234"/>
      <c r="G21" s="235">
        <f>ROUND(E21*F21,2)</f>
        <v>0</v>
      </c>
      <c r="H21" s="234"/>
      <c r="I21" s="235">
        <f>ROUND(E21*H21,2)</f>
        <v>0</v>
      </c>
      <c r="J21" s="234"/>
      <c r="K21" s="235">
        <f>ROUND(E21*J21,2)</f>
        <v>0</v>
      </c>
      <c r="L21" s="235">
        <v>15</v>
      </c>
      <c r="M21" s="235">
        <f>G21*(1+L21/100)</f>
        <v>0</v>
      </c>
      <c r="N21" s="235">
        <v>0</v>
      </c>
      <c r="O21" s="235">
        <f>ROUND(E21*N21,2)</f>
        <v>0</v>
      </c>
      <c r="P21" s="235">
        <v>0</v>
      </c>
      <c r="Q21" s="235">
        <f>ROUND(E21*P21,2)</f>
        <v>0</v>
      </c>
      <c r="R21" s="235"/>
      <c r="S21" s="235" t="s">
        <v>115</v>
      </c>
      <c r="T21" s="236" t="s">
        <v>116</v>
      </c>
      <c r="U21" s="222">
        <v>0</v>
      </c>
      <c r="V21" s="222">
        <f>ROUND(E21*U21,2)</f>
        <v>0</v>
      </c>
      <c r="W21" s="222"/>
      <c r="X21" s="222" t="s">
        <v>49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117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33.75" outlineLevel="1" x14ac:dyDescent="0.2">
      <c r="A22" s="220"/>
      <c r="B22" s="221"/>
      <c r="C22" s="243" t="s">
        <v>134</v>
      </c>
      <c r="D22" s="237"/>
      <c r="E22" s="237"/>
      <c r="F22" s="237"/>
      <c r="G22" s="237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118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38" t="str">
        <f>C22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30">
        <v>7</v>
      </c>
      <c r="B23" s="231" t="s">
        <v>135</v>
      </c>
      <c r="C23" s="242" t="s">
        <v>136</v>
      </c>
      <c r="D23" s="232" t="s">
        <v>114</v>
      </c>
      <c r="E23" s="233">
        <v>1</v>
      </c>
      <c r="F23" s="234"/>
      <c r="G23" s="235">
        <f>ROUND(E23*F23,2)</f>
        <v>0</v>
      </c>
      <c r="H23" s="234"/>
      <c r="I23" s="235">
        <f>ROUND(E23*H23,2)</f>
        <v>0</v>
      </c>
      <c r="J23" s="234"/>
      <c r="K23" s="235">
        <f>ROUND(E23*J23,2)</f>
        <v>0</v>
      </c>
      <c r="L23" s="235">
        <v>15</v>
      </c>
      <c r="M23" s="235">
        <f>G23*(1+L23/100)</f>
        <v>0</v>
      </c>
      <c r="N23" s="235">
        <v>0</v>
      </c>
      <c r="O23" s="235">
        <f>ROUND(E23*N23,2)</f>
        <v>0</v>
      </c>
      <c r="P23" s="235">
        <v>0</v>
      </c>
      <c r="Q23" s="235">
        <f>ROUND(E23*P23,2)</f>
        <v>0</v>
      </c>
      <c r="R23" s="235"/>
      <c r="S23" s="235" t="s">
        <v>115</v>
      </c>
      <c r="T23" s="236" t="s">
        <v>116</v>
      </c>
      <c r="U23" s="222">
        <v>0</v>
      </c>
      <c r="V23" s="222">
        <f>ROUND(E23*U23,2)</f>
        <v>0</v>
      </c>
      <c r="W23" s="222"/>
      <c r="X23" s="222" t="s">
        <v>49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117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43" t="s">
        <v>137</v>
      </c>
      <c r="D24" s="237"/>
      <c r="E24" s="237"/>
      <c r="F24" s="237"/>
      <c r="G24" s="237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118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38" t="str">
        <f>C24</f>
        <v>Náklady zhotovitele, které vzniknou v souvislosti s povinnostmi zhotovitele při předání a převzetí díla.</v>
      </c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30">
        <v>8</v>
      </c>
      <c r="B25" s="231" t="s">
        <v>138</v>
      </c>
      <c r="C25" s="242" t="s">
        <v>139</v>
      </c>
      <c r="D25" s="232" t="s">
        <v>114</v>
      </c>
      <c r="E25" s="233">
        <v>1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15</v>
      </c>
      <c r="M25" s="235">
        <f>G25*(1+L25/100)</f>
        <v>0</v>
      </c>
      <c r="N25" s="235">
        <v>0</v>
      </c>
      <c r="O25" s="235">
        <f>ROUND(E25*N25,2)</f>
        <v>0</v>
      </c>
      <c r="P25" s="235">
        <v>0</v>
      </c>
      <c r="Q25" s="235">
        <f>ROUND(E25*P25,2)</f>
        <v>0</v>
      </c>
      <c r="R25" s="235"/>
      <c r="S25" s="235" t="s">
        <v>115</v>
      </c>
      <c r="T25" s="236" t="s">
        <v>116</v>
      </c>
      <c r="U25" s="222">
        <v>0</v>
      </c>
      <c r="V25" s="222">
        <f>ROUND(E25*U25,2)</f>
        <v>0</v>
      </c>
      <c r="W25" s="222"/>
      <c r="X25" s="222" t="s">
        <v>49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117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43" t="s">
        <v>140</v>
      </c>
      <c r="D26" s="237"/>
      <c r="E26" s="237"/>
      <c r="F26" s="237"/>
      <c r="G26" s="237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118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38" t="str">
        <f>C26</f>
        <v>Náklady na provedení skutečného zaměření stavby v rozsahu nezbytném pro zápis změny do katastru nemovitostí.</v>
      </c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3"/>
      <c r="B27" s="4"/>
      <c r="C27" s="245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97</v>
      </c>
    </row>
    <row r="28" spans="1:60" x14ac:dyDescent="0.2">
      <c r="A28" s="216"/>
      <c r="B28" s="217" t="s">
        <v>29</v>
      </c>
      <c r="C28" s="246"/>
      <c r="D28" s="218"/>
      <c r="E28" s="219"/>
      <c r="F28" s="219"/>
      <c r="G28" s="240">
        <f>G8+G18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141</v>
      </c>
    </row>
    <row r="29" spans="1:60" x14ac:dyDescent="0.2">
      <c r="C29" s="247"/>
      <c r="D29" s="10"/>
      <c r="AG29" t="s">
        <v>143</v>
      </c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LV0fcbcCcZpW2TqQtgkWU0jAAUwOGtkH2+LmmnY/UxOI9nf2gl7MlPIBbVz4z7q+5+/LyQK/FTr4ZfGeu7AAQ==" saltValue="6UIYeCGdcMLs/hBIcuxbBg==" spinCount="100000" sheet="1"/>
  <mergeCells count="13">
    <mergeCell ref="C26:G26"/>
    <mergeCell ref="C13:G13"/>
    <mergeCell ref="C15:G15"/>
    <mergeCell ref="C17:G17"/>
    <mergeCell ref="C20:G20"/>
    <mergeCell ref="C22:G22"/>
    <mergeCell ref="C24:G24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10E6-2F7E-4078-9678-655D6750D0B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144</v>
      </c>
      <c r="B1" s="198"/>
      <c r="C1" s="198"/>
      <c r="D1" s="198"/>
      <c r="E1" s="198"/>
      <c r="F1" s="198"/>
      <c r="G1" s="198"/>
      <c r="AG1" t="s">
        <v>84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85</v>
      </c>
    </row>
    <row r="3" spans="1:60" ht="24.95" customHeight="1" x14ac:dyDescent="0.2">
      <c r="A3" s="199" t="s">
        <v>8</v>
      </c>
      <c r="B3" s="49" t="s">
        <v>48</v>
      </c>
      <c r="C3" s="202" t="s">
        <v>50</v>
      </c>
      <c r="D3" s="200"/>
      <c r="E3" s="200"/>
      <c r="F3" s="200"/>
      <c r="G3" s="201"/>
      <c r="AC3" s="178" t="s">
        <v>85</v>
      </c>
      <c r="AG3" t="s">
        <v>87</v>
      </c>
    </row>
    <row r="4" spans="1:60" ht="24.95" customHeight="1" x14ac:dyDescent="0.2">
      <c r="A4" s="203" t="s">
        <v>9</v>
      </c>
      <c r="B4" s="204" t="s">
        <v>48</v>
      </c>
      <c r="C4" s="205" t="s">
        <v>50</v>
      </c>
      <c r="D4" s="206"/>
      <c r="E4" s="206"/>
      <c r="F4" s="206"/>
      <c r="G4" s="207"/>
      <c r="AG4" t="s">
        <v>88</v>
      </c>
    </row>
    <row r="5" spans="1:60" x14ac:dyDescent="0.2">
      <c r="D5" s="10"/>
    </row>
    <row r="6" spans="1:60" ht="38.25" x14ac:dyDescent="0.2">
      <c r="A6" s="209" t="s">
        <v>89</v>
      </c>
      <c r="B6" s="211" t="s">
        <v>90</v>
      </c>
      <c r="C6" s="211" t="s">
        <v>91</v>
      </c>
      <c r="D6" s="210" t="s">
        <v>92</v>
      </c>
      <c r="E6" s="209" t="s">
        <v>93</v>
      </c>
      <c r="F6" s="208" t="s">
        <v>94</v>
      </c>
      <c r="G6" s="209" t="s">
        <v>29</v>
      </c>
      <c r="H6" s="212" t="s">
        <v>30</v>
      </c>
      <c r="I6" s="212" t="s">
        <v>95</v>
      </c>
      <c r="J6" s="212" t="s">
        <v>31</v>
      </c>
      <c r="K6" s="212" t="s">
        <v>96</v>
      </c>
      <c r="L6" s="212" t="s">
        <v>97</v>
      </c>
      <c r="M6" s="212" t="s">
        <v>98</v>
      </c>
      <c r="N6" s="212" t="s">
        <v>99</v>
      </c>
      <c r="O6" s="212" t="s">
        <v>100</v>
      </c>
      <c r="P6" s="212" t="s">
        <v>101</v>
      </c>
      <c r="Q6" s="212" t="s">
        <v>102</v>
      </c>
      <c r="R6" s="212" t="s">
        <v>103</v>
      </c>
      <c r="S6" s="212" t="s">
        <v>104</v>
      </c>
      <c r="T6" s="212" t="s">
        <v>105</v>
      </c>
      <c r="U6" s="212" t="s">
        <v>106</v>
      </c>
      <c r="V6" s="212" t="s">
        <v>107</v>
      </c>
      <c r="W6" s="212" t="s">
        <v>108</v>
      </c>
      <c r="X6" s="212" t="s">
        <v>109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4" t="s">
        <v>110</v>
      </c>
      <c r="B8" s="225" t="s">
        <v>55</v>
      </c>
      <c r="C8" s="241" t="s">
        <v>56</v>
      </c>
      <c r="D8" s="226"/>
      <c r="E8" s="227"/>
      <c r="F8" s="228"/>
      <c r="G8" s="228">
        <f>SUMIF(AG9:AG65,"&lt;&gt;NOR",G9:G65)</f>
        <v>0</v>
      </c>
      <c r="H8" s="228"/>
      <c r="I8" s="228">
        <f>SUM(I9:I65)</f>
        <v>0</v>
      </c>
      <c r="J8" s="228"/>
      <c r="K8" s="228">
        <f>SUM(K9:K65)</f>
        <v>0</v>
      </c>
      <c r="L8" s="228"/>
      <c r="M8" s="228">
        <f>SUM(M9:M65)</f>
        <v>0</v>
      </c>
      <c r="N8" s="228"/>
      <c r="O8" s="228">
        <f>SUM(O9:O65)</f>
        <v>80.13</v>
      </c>
      <c r="P8" s="228"/>
      <c r="Q8" s="228">
        <f>SUM(Q9:Q65)</f>
        <v>0</v>
      </c>
      <c r="R8" s="228"/>
      <c r="S8" s="228"/>
      <c r="T8" s="229"/>
      <c r="U8" s="223"/>
      <c r="V8" s="223">
        <f>SUM(V9:V65)</f>
        <v>354.64000000000004</v>
      </c>
      <c r="W8" s="223"/>
      <c r="X8" s="223"/>
      <c r="AG8" t="s">
        <v>111</v>
      </c>
    </row>
    <row r="9" spans="1:60" outlineLevel="1" x14ac:dyDescent="0.2">
      <c r="A9" s="230">
        <v>1</v>
      </c>
      <c r="B9" s="231" t="s">
        <v>145</v>
      </c>
      <c r="C9" s="242" t="s">
        <v>146</v>
      </c>
      <c r="D9" s="232" t="s">
        <v>147</v>
      </c>
      <c r="E9" s="233">
        <v>12.619199999999999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 t="s">
        <v>148</v>
      </c>
      <c r="S9" s="235" t="s">
        <v>115</v>
      </c>
      <c r="T9" s="236" t="s">
        <v>115</v>
      </c>
      <c r="U9" s="222">
        <v>3.2000000000000001E-2</v>
      </c>
      <c r="V9" s="222">
        <f>ROUND(E9*U9,2)</f>
        <v>0.4</v>
      </c>
      <c r="W9" s="222"/>
      <c r="X9" s="222" t="s">
        <v>149</v>
      </c>
      <c r="Y9" s="213"/>
      <c r="Z9" s="213"/>
      <c r="AA9" s="213"/>
      <c r="AB9" s="213"/>
      <c r="AC9" s="213"/>
      <c r="AD9" s="213"/>
      <c r="AE9" s="213"/>
      <c r="AF9" s="213"/>
      <c r="AG9" s="213" t="s">
        <v>150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0" t="s">
        <v>151</v>
      </c>
      <c r="D10" s="252"/>
      <c r="E10" s="252"/>
      <c r="F10" s="252"/>
      <c r="G10" s="25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152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38" t="str">
        <f>C10</f>
        <v>nebo lesní půdy, s vodorovným přemístěním na hromady v místě upotřebení nebo na dočasné či trvalé skládky se složením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1" t="s">
        <v>153</v>
      </c>
      <c r="D11" s="248"/>
      <c r="E11" s="249">
        <v>12.619199999999999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154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0">
        <v>2</v>
      </c>
      <c r="B12" s="231" t="s">
        <v>155</v>
      </c>
      <c r="C12" s="242" t="s">
        <v>156</v>
      </c>
      <c r="D12" s="232" t="s">
        <v>147</v>
      </c>
      <c r="E12" s="233">
        <v>40.9071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 t="s">
        <v>148</v>
      </c>
      <c r="S12" s="235" t="s">
        <v>115</v>
      </c>
      <c r="T12" s="236" t="s">
        <v>115</v>
      </c>
      <c r="U12" s="222">
        <v>0.26666000000000001</v>
      </c>
      <c r="V12" s="222">
        <f>ROUND(E12*U12,2)</f>
        <v>10.91</v>
      </c>
      <c r="W12" s="222"/>
      <c r="X12" s="222" t="s">
        <v>149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150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33.75" outlineLevel="1" x14ac:dyDescent="0.2">
      <c r="A13" s="220"/>
      <c r="B13" s="221"/>
      <c r="C13" s="260" t="s">
        <v>157</v>
      </c>
      <c r="D13" s="252"/>
      <c r="E13" s="252"/>
      <c r="F13" s="252"/>
      <c r="G13" s="25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152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38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61" t="s">
        <v>158</v>
      </c>
      <c r="D14" s="248"/>
      <c r="E14" s="249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154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61" t="s">
        <v>159</v>
      </c>
      <c r="D15" s="248"/>
      <c r="E15" s="249">
        <v>40.9071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154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0">
        <v>3</v>
      </c>
      <c r="B16" s="231" t="s">
        <v>160</v>
      </c>
      <c r="C16" s="242" t="s">
        <v>161</v>
      </c>
      <c r="D16" s="232" t="s">
        <v>147</v>
      </c>
      <c r="E16" s="233">
        <v>8.1814199999999992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35">
        <v>0</v>
      </c>
      <c r="O16" s="235">
        <f>ROUND(E16*N16,2)</f>
        <v>0</v>
      </c>
      <c r="P16" s="235">
        <v>0</v>
      </c>
      <c r="Q16" s="235">
        <f>ROUND(E16*P16,2)</f>
        <v>0</v>
      </c>
      <c r="R16" s="235" t="s">
        <v>148</v>
      </c>
      <c r="S16" s="235" t="s">
        <v>115</v>
      </c>
      <c r="T16" s="236" t="s">
        <v>115</v>
      </c>
      <c r="U16" s="222">
        <v>4.3099999999999999E-2</v>
      </c>
      <c r="V16" s="222">
        <f>ROUND(E16*U16,2)</f>
        <v>0.35</v>
      </c>
      <c r="W16" s="222"/>
      <c r="X16" s="222" t="s">
        <v>149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150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33.75" outlineLevel="1" x14ac:dyDescent="0.2">
      <c r="A17" s="220"/>
      <c r="B17" s="221"/>
      <c r="C17" s="260" t="s">
        <v>157</v>
      </c>
      <c r="D17" s="252"/>
      <c r="E17" s="252"/>
      <c r="F17" s="252"/>
      <c r="G17" s="25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152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38" t="str">
        <f>C17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61" t="s">
        <v>162</v>
      </c>
      <c r="D18" s="248"/>
      <c r="E18" s="249">
        <v>8.1814199999999992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154</v>
      </c>
      <c r="AH18" s="213">
        <v>5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30">
        <v>4</v>
      </c>
      <c r="B19" s="231" t="s">
        <v>163</v>
      </c>
      <c r="C19" s="242" t="s">
        <v>164</v>
      </c>
      <c r="D19" s="232" t="s">
        <v>147</v>
      </c>
      <c r="E19" s="233">
        <v>53.526299999999999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21</v>
      </c>
      <c r="M19" s="235">
        <f>G19*(1+L19/100)</f>
        <v>0</v>
      </c>
      <c r="N19" s="235">
        <v>0</v>
      </c>
      <c r="O19" s="235">
        <f>ROUND(E19*N19,2)</f>
        <v>0</v>
      </c>
      <c r="P19" s="235">
        <v>0</v>
      </c>
      <c r="Q19" s="235">
        <f>ROUND(E19*P19,2)</f>
        <v>0</v>
      </c>
      <c r="R19" s="235" t="s">
        <v>148</v>
      </c>
      <c r="S19" s="235" t="s">
        <v>115</v>
      </c>
      <c r="T19" s="236" t="s">
        <v>115</v>
      </c>
      <c r="U19" s="222">
        <v>7.3999999999999996E-2</v>
      </c>
      <c r="V19" s="222">
        <f>ROUND(E19*U19,2)</f>
        <v>3.96</v>
      </c>
      <c r="W19" s="222"/>
      <c r="X19" s="222" t="s">
        <v>149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150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60" t="s">
        <v>165</v>
      </c>
      <c r="D20" s="252"/>
      <c r="E20" s="252"/>
      <c r="F20" s="252"/>
      <c r="G20" s="25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152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20"/>
      <c r="B21" s="221"/>
      <c r="C21" s="261" t="s">
        <v>166</v>
      </c>
      <c r="D21" s="248"/>
      <c r="E21" s="249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154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61" t="s">
        <v>167</v>
      </c>
      <c r="D22" s="248"/>
      <c r="E22" s="249">
        <v>12.619199999999999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154</v>
      </c>
      <c r="AH22" s="213">
        <v>5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61" t="s">
        <v>168</v>
      </c>
      <c r="D23" s="248"/>
      <c r="E23" s="249">
        <v>40.9071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154</v>
      </c>
      <c r="AH23" s="213">
        <v>5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22.5" outlineLevel="1" x14ac:dyDescent="0.2">
      <c r="A24" s="230">
        <v>5</v>
      </c>
      <c r="B24" s="231" t="s">
        <v>169</v>
      </c>
      <c r="C24" s="242" t="s">
        <v>170</v>
      </c>
      <c r="D24" s="232" t="s">
        <v>147</v>
      </c>
      <c r="E24" s="233">
        <v>53.526299999999999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35">
        <v>0</v>
      </c>
      <c r="O24" s="235">
        <f>ROUND(E24*N24,2)</f>
        <v>0</v>
      </c>
      <c r="P24" s="235">
        <v>0</v>
      </c>
      <c r="Q24" s="235">
        <f>ROUND(E24*P24,2)</f>
        <v>0</v>
      </c>
      <c r="R24" s="235" t="s">
        <v>148</v>
      </c>
      <c r="S24" s="235" t="s">
        <v>115</v>
      </c>
      <c r="T24" s="236" t="s">
        <v>115</v>
      </c>
      <c r="U24" s="222">
        <v>8.9999999999999993E-3</v>
      </c>
      <c r="V24" s="222">
        <f>ROUND(E24*U24,2)</f>
        <v>0.48</v>
      </c>
      <c r="W24" s="222"/>
      <c r="X24" s="222" t="s">
        <v>149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150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61" t="s">
        <v>171</v>
      </c>
      <c r="D25" s="248"/>
      <c r="E25" s="249">
        <v>53.526299999999999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154</v>
      </c>
      <c r="AH25" s="213">
        <v>5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30">
        <v>6</v>
      </c>
      <c r="B26" s="231" t="s">
        <v>172</v>
      </c>
      <c r="C26" s="242" t="s">
        <v>173</v>
      </c>
      <c r="D26" s="232" t="s">
        <v>147</v>
      </c>
      <c r="E26" s="233">
        <v>78.260300000000001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35">
        <v>0</v>
      </c>
      <c r="O26" s="235">
        <f>ROUND(E26*N26,2)</f>
        <v>0</v>
      </c>
      <c r="P26" s="235">
        <v>0</v>
      </c>
      <c r="Q26" s="235">
        <f>ROUND(E26*P26,2)</f>
        <v>0</v>
      </c>
      <c r="R26" s="235" t="s">
        <v>148</v>
      </c>
      <c r="S26" s="235" t="s">
        <v>115</v>
      </c>
      <c r="T26" s="236" t="s">
        <v>115</v>
      </c>
      <c r="U26" s="222">
        <v>0.20200000000000001</v>
      </c>
      <c r="V26" s="222">
        <f>ROUND(E26*U26,2)</f>
        <v>15.81</v>
      </c>
      <c r="W26" s="222"/>
      <c r="X26" s="222" t="s">
        <v>149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150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60" t="s">
        <v>174</v>
      </c>
      <c r="D27" s="252"/>
      <c r="E27" s="252"/>
      <c r="F27" s="252"/>
      <c r="G27" s="25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152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44" t="s">
        <v>175</v>
      </c>
      <c r="D28" s="239"/>
      <c r="E28" s="239"/>
      <c r="F28" s="239"/>
      <c r="G28" s="239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118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22.5" outlineLevel="1" x14ac:dyDescent="0.2">
      <c r="A29" s="220"/>
      <c r="B29" s="221"/>
      <c r="C29" s="261" t="s">
        <v>176</v>
      </c>
      <c r="D29" s="248"/>
      <c r="E29" s="249">
        <v>3.2425000000000002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154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61" t="s">
        <v>177</v>
      </c>
      <c r="D30" s="248"/>
      <c r="E30" s="249">
        <v>12.3186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154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61" t="s">
        <v>178</v>
      </c>
      <c r="D31" s="248"/>
      <c r="E31" s="249">
        <v>5.3164999999999996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154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61" t="s">
        <v>179</v>
      </c>
      <c r="D32" s="248"/>
      <c r="E32" s="249">
        <v>2.4304000000000001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154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61" t="s">
        <v>180</v>
      </c>
      <c r="D33" s="248"/>
      <c r="E33" s="249">
        <v>11.018700000000001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154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61" t="s">
        <v>181</v>
      </c>
      <c r="D34" s="248"/>
      <c r="E34" s="249">
        <v>-1.216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154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61" t="s">
        <v>182</v>
      </c>
      <c r="D35" s="248"/>
      <c r="E35" s="249">
        <v>6.3095999999999997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154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61" t="s">
        <v>183</v>
      </c>
      <c r="D36" s="248"/>
      <c r="E36" s="249">
        <v>38.840000000000003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154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30">
        <v>7</v>
      </c>
      <c r="B37" s="231" t="s">
        <v>184</v>
      </c>
      <c r="C37" s="242" t="s">
        <v>185</v>
      </c>
      <c r="D37" s="232" t="s">
        <v>147</v>
      </c>
      <c r="E37" s="233">
        <v>1.216</v>
      </c>
      <c r="F37" s="234"/>
      <c r="G37" s="235">
        <f>ROUND(E37*F37,2)</f>
        <v>0</v>
      </c>
      <c r="H37" s="234"/>
      <c r="I37" s="235">
        <f>ROUND(E37*H37,2)</f>
        <v>0</v>
      </c>
      <c r="J37" s="234"/>
      <c r="K37" s="235">
        <f>ROUND(E37*J37,2)</f>
        <v>0</v>
      </c>
      <c r="L37" s="235">
        <v>21</v>
      </c>
      <c r="M37" s="235">
        <f>G37*(1+L37/100)</f>
        <v>0</v>
      </c>
      <c r="N37" s="235">
        <v>0</v>
      </c>
      <c r="O37" s="235">
        <f>ROUND(E37*N37,2)</f>
        <v>0</v>
      </c>
      <c r="P37" s="235">
        <v>0</v>
      </c>
      <c r="Q37" s="235">
        <f>ROUND(E37*P37,2)</f>
        <v>0</v>
      </c>
      <c r="R37" s="235" t="s">
        <v>148</v>
      </c>
      <c r="S37" s="235" t="s">
        <v>115</v>
      </c>
      <c r="T37" s="236" t="s">
        <v>115</v>
      </c>
      <c r="U37" s="222">
        <v>1.587</v>
      </c>
      <c r="V37" s="222">
        <f>ROUND(E37*U37,2)</f>
        <v>1.93</v>
      </c>
      <c r="W37" s="222"/>
      <c r="X37" s="222" t="s">
        <v>149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150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20"/>
      <c r="B38" s="221"/>
      <c r="C38" s="260" t="s">
        <v>186</v>
      </c>
      <c r="D38" s="252"/>
      <c r="E38" s="252"/>
      <c r="F38" s="252"/>
      <c r="G38" s="25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3"/>
      <c r="Z38" s="213"/>
      <c r="AA38" s="213"/>
      <c r="AB38" s="213"/>
      <c r="AC38" s="213"/>
      <c r="AD38" s="213"/>
      <c r="AE38" s="213"/>
      <c r="AF38" s="213"/>
      <c r="AG38" s="213" t="s">
        <v>152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38" t="str">
        <f>C38</f>
        <v>sypaninou z vhodných hornin tř. 1 - 4 nebo materiálem připraveným podél výkopu ve vzdálenosti do 3 m od jeho kraje, pro jakoukoliv hloubku výkopu a jakoukoliv míru zhutnění,</v>
      </c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61" t="s">
        <v>187</v>
      </c>
      <c r="D39" s="248"/>
      <c r="E39" s="249">
        <v>1.216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154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30">
        <v>8</v>
      </c>
      <c r="B40" s="231" t="s">
        <v>188</v>
      </c>
      <c r="C40" s="242" t="s">
        <v>189</v>
      </c>
      <c r="D40" s="232" t="s">
        <v>190</v>
      </c>
      <c r="E40" s="233">
        <v>95.998000000000005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35">
        <v>0</v>
      </c>
      <c r="O40" s="235">
        <f>ROUND(E40*N40,2)</f>
        <v>0</v>
      </c>
      <c r="P40" s="235">
        <v>0</v>
      </c>
      <c r="Q40" s="235">
        <f>ROUND(E40*P40,2)</f>
        <v>0</v>
      </c>
      <c r="R40" s="235" t="s">
        <v>191</v>
      </c>
      <c r="S40" s="235" t="s">
        <v>115</v>
      </c>
      <c r="T40" s="236" t="s">
        <v>115</v>
      </c>
      <c r="U40" s="222">
        <v>0.06</v>
      </c>
      <c r="V40" s="222">
        <f>ROUND(E40*U40,2)</f>
        <v>5.76</v>
      </c>
      <c r="W40" s="222"/>
      <c r="X40" s="222" t="s">
        <v>149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150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20"/>
      <c r="B41" s="221"/>
      <c r="C41" s="260" t="s">
        <v>192</v>
      </c>
      <c r="D41" s="252"/>
      <c r="E41" s="252"/>
      <c r="F41" s="252"/>
      <c r="G41" s="25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152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61" t="s">
        <v>193</v>
      </c>
      <c r="D42" s="248"/>
      <c r="E42" s="249">
        <v>95.998000000000005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154</v>
      </c>
      <c r="AH42" s="213">
        <v>5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2.5" outlineLevel="1" x14ac:dyDescent="0.2">
      <c r="A43" s="230">
        <v>9</v>
      </c>
      <c r="B43" s="231" t="s">
        <v>194</v>
      </c>
      <c r="C43" s="242" t="s">
        <v>195</v>
      </c>
      <c r="D43" s="232" t="s">
        <v>190</v>
      </c>
      <c r="E43" s="233">
        <v>95.998000000000005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35">
        <v>0</v>
      </c>
      <c r="O43" s="235">
        <f>ROUND(E43*N43,2)</f>
        <v>0</v>
      </c>
      <c r="P43" s="235">
        <v>0</v>
      </c>
      <c r="Q43" s="235">
        <f>ROUND(E43*P43,2)</f>
        <v>0</v>
      </c>
      <c r="R43" s="235" t="s">
        <v>148</v>
      </c>
      <c r="S43" s="235" t="s">
        <v>115</v>
      </c>
      <c r="T43" s="236" t="s">
        <v>115</v>
      </c>
      <c r="U43" s="222">
        <v>0.254</v>
      </c>
      <c r="V43" s="222">
        <f>ROUND(E43*U43,2)</f>
        <v>24.38</v>
      </c>
      <c r="W43" s="222"/>
      <c r="X43" s="222" t="s">
        <v>149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150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2.5" outlineLevel="1" x14ac:dyDescent="0.2">
      <c r="A44" s="220"/>
      <c r="B44" s="221"/>
      <c r="C44" s="260" t="s">
        <v>196</v>
      </c>
      <c r="D44" s="252"/>
      <c r="E44" s="252"/>
      <c r="F44" s="252"/>
      <c r="G44" s="25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152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38" t="str">
        <f>C44</f>
        <v>s případným nutným přemístěním hromad nebo dočasných skládek na místo potřeby ze vzdálenosti do 30 m, v rovině nebo ve svahu do 1 : 5,</v>
      </c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20"/>
      <c r="B45" s="221"/>
      <c r="C45" s="261" t="s">
        <v>197</v>
      </c>
      <c r="D45" s="248"/>
      <c r="E45" s="249">
        <v>267.63150000000002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154</v>
      </c>
      <c r="AH45" s="213">
        <v>5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22.5" outlineLevel="1" x14ac:dyDescent="0.2">
      <c r="A46" s="220"/>
      <c r="B46" s="221"/>
      <c r="C46" s="261" t="s">
        <v>198</v>
      </c>
      <c r="D46" s="248"/>
      <c r="E46" s="249">
        <v>-16.212499999999999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154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22.5" outlineLevel="1" x14ac:dyDescent="0.2">
      <c r="A47" s="220"/>
      <c r="B47" s="221"/>
      <c r="C47" s="261" t="s">
        <v>199</v>
      </c>
      <c r="D47" s="248"/>
      <c r="E47" s="249">
        <v>-61.593000000000004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154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20"/>
      <c r="B48" s="221"/>
      <c r="C48" s="261" t="s">
        <v>200</v>
      </c>
      <c r="D48" s="248"/>
      <c r="E48" s="249">
        <v>-26.5825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3"/>
      <c r="Z48" s="213"/>
      <c r="AA48" s="213"/>
      <c r="AB48" s="213"/>
      <c r="AC48" s="213"/>
      <c r="AD48" s="213"/>
      <c r="AE48" s="213"/>
      <c r="AF48" s="213"/>
      <c r="AG48" s="213" t="s">
        <v>154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61" t="s">
        <v>201</v>
      </c>
      <c r="D49" s="248"/>
      <c r="E49" s="249">
        <v>-12.151999999999999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154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61" t="s">
        <v>202</v>
      </c>
      <c r="D50" s="248"/>
      <c r="E50" s="249">
        <v>-55.093499999999999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3"/>
      <c r="Z50" s="213"/>
      <c r="AA50" s="213"/>
      <c r="AB50" s="213"/>
      <c r="AC50" s="213"/>
      <c r="AD50" s="213"/>
      <c r="AE50" s="213"/>
      <c r="AF50" s="213"/>
      <c r="AG50" s="213" t="s">
        <v>154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30">
        <v>10</v>
      </c>
      <c r="B51" s="231" t="s">
        <v>203</v>
      </c>
      <c r="C51" s="242" t="s">
        <v>204</v>
      </c>
      <c r="D51" s="232" t="s">
        <v>190</v>
      </c>
      <c r="E51" s="233">
        <v>95.998000000000005</v>
      </c>
      <c r="F51" s="234"/>
      <c r="G51" s="235">
        <f>ROUND(E51*F51,2)</f>
        <v>0</v>
      </c>
      <c r="H51" s="234"/>
      <c r="I51" s="235">
        <f>ROUND(E51*H51,2)</f>
        <v>0</v>
      </c>
      <c r="J51" s="234"/>
      <c r="K51" s="235">
        <f>ROUND(E51*J51,2)</f>
        <v>0</v>
      </c>
      <c r="L51" s="235">
        <v>21</v>
      </c>
      <c r="M51" s="235">
        <f>G51*(1+L51/100)</f>
        <v>0</v>
      </c>
      <c r="N51" s="235">
        <v>0</v>
      </c>
      <c r="O51" s="235">
        <f>ROUND(E51*N51,2)</f>
        <v>0</v>
      </c>
      <c r="P51" s="235">
        <v>0</v>
      </c>
      <c r="Q51" s="235">
        <f>ROUND(E51*P51,2)</f>
        <v>0</v>
      </c>
      <c r="R51" s="235" t="s">
        <v>191</v>
      </c>
      <c r="S51" s="235" t="s">
        <v>115</v>
      </c>
      <c r="T51" s="236" t="s">
        <v>115</v>
      </c>
      <c r="U51" s="222">
        <v>1.4999999999999999E-2</v>
      </c>
      <c r="V51" s="222">
        <f>ROUND(E51*U51,2)</f>
        <v>1.44</v>
      </c>
      <c r="W51" s="222"/>
      <c r="X51" s="222" t="s">
        <v>149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150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61" t="s">
        <v>193</v>
      </c>
      <c r="D52" s="248"/>
      <c r="E52" s="249">
        <v>95.998000000000005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154</v>
      </c>
      <c r="AH52" s="213">
        <v>5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0">
        <v>11</v>
      </c>
      <c r="B53" s="231" t="s">
        <v>205</v>
      </c>
      <c r="C53" s="242" t="s">
        <v>206</v>
      </c>
      <c r="D53" s="232" t="s">
        <v>190</v>
      </c>
      <c r="E53" s="233">
        <v>95.998000000000005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35">
        <v>0</v>
      </c>
      <c r="O53" s="235">
        <f>ROUND(E53*N53,2)</f>
        <v>0</v>
      </c>
      <c r="P53" s="235">
        <v>0</v>
      </c>
      <c r="Q53" s="235">
        <f>ROUND(E53*P53,2)</f>
        <v>0</v>
      </c>
      <c r="R53" s="235" t="s">
        <v>191</v>
      </c>
      <c r="S53" s="235" t="s">
        <v>115</v>
      </c>
      <c r="T53" s="236" t="s">
        <v>115</v>
      </c>
      <c r="U53" s="222">
        <v>1.0999999999999999E-2</v>
      </c>
      <c r="V53" s="222">
        <f>ROUND(E53*U53,2)</f>
        <v>1.06</v>
      </c>
      <c r="W53" s="222"/>
      <c r="X53" s="222" t="s">
        <v>149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150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2.5" outlineLevel="1" x14ac:dyDescent="0.2">
      <c r="A54" s="220"/>
      <c r="B54" s="221"/>
      <c r="C54" s="260" t="s">
        <v>207</v>
      </c>
      <c r="D54" s="252"/>
      <c r="E54" s="252"/>
      <c r="F54" s="252"/>
      <c r="G54" s="25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152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38" t="str">
        <f>C54</f>
        <v>bez ohledu na způsob založení, tj. pokosení se shrabáním, naložením shrabků na dopravní prostředek s odvezením do 20 km a se složením,</v>
      </c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61" t="s">
        <v>208</v>
      </c>
      <c r="D55" s="248"/>
      <c r="E55" s="249">
        <v>95.998000000000005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154</v>
      </c>
      <c r="AH55" s="213">
        <v>5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30">
        <v>12</v>
      </c>
      <c r="B56" s="231" t="s">
        <v>209</v>
      </c>
      <c r="C56" s="242" t="s">
        <v>210</v>
      </c>
      <c r="D56" s="232" t="s">
        <v>190</v>
      </c>
      <c r="E56" s="233">
        <v>95.998000000000005</v>
      </c>
      <c r="F56" s="234"/>
      <c r="G56" s="235">
        <f>ROUND(E56*F56,2)</f>
        <v>0</v>
      </c>
      <c r="H56" s="234"/>
      <c r="I56" s="235">
        <f>ROUND(E56*H56,2)</f>
        <v>0</v>
      </c>
      <c r="J56" s="234"/>
      <c r="K56" s="235">
        <f>ROUND(E56*J56,2)</f>
        <v>0</v>
      </c>
      <c r="L56" s="235">
        <v>21</v>
      </c>
      <c r="M56" s="235">
        <f>G56*(1+L56/100)</f>
        <v>0</v>
      </c>
      <c r="N56" s="235">
        <v>0</v>
      </c>
      <c r="O56" s="235">
        <f>ROUND(E56*N56,2)</f>
        <v>0</v>
      </c>
      <c r="P56" s="235">
        <v>0</v>
      </c>
      <c r="Q56" s="235">
        <f>ROUND(E56*P56,2)</f>
        <v>0</v>
      </c>
      <c r="R56" s="235" t="s">
        <v>191</v>
      </c>
      <c r="S56" s="235" t="s">
        <v>115</v>
      </c>
      <c r="T56" s="236" t="s">
        <v>115</v>
      </c>
      <c r="U56" s="222">
        <v>2E-3</v>
      </c>
      <c r="V56" s="222">
        <f>ROUND(E56*U56,2)</f>
        <v>0.19</v>
      </c>
      <c r="W56" s="222"/>
      <c r="X56" s="222" t="s">
        <v>149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150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20"/>
      <c r="B57" s="221"/>
      <c r="C57" s="261" t="s">
        <v>208</v>
      </c>
      <c r="D57" s="248"/>
      <c r="E57" s="249">
        <v>95.998000000000005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3"/>
      <c r="Z57" s="213"/>
      <c r="AA57" s="213"/>
      <c r="AB57" s="213"/>
      <c r="AC57" s="213"/>
      <c r="AD57" s="213"/>
      <c r="AE57" s="213"/>
      <c r="AF57" s="213"/>
      <c r="AG57" s="213" t="s">
        <v>154</v>
      </c>
      <c r="AH57" s="213">
        <v>5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30">
        <v>13</v>
      </c>
      <c r="B58" s="231" t="s">
        <v>211</v>
      </c>
      <c r="C58" s="242" t="s">
        <v>212</v>
      </c>
      <c r="D58" s="232" t="s">
        <v>213</v>
      </c>
      <c r="E58" s="233">
        <v>19.1996</v>
      </c>
      <c r="F58" s="234"/>
      <c r="G58" s="235">
        <f>ROUND(E58*F58,2)</f>
        <v>0</v>
      </c>
      <c r="H58" s="234"/>
      <c r="I58" s="235">
        <f>ROUND(E58*H58,2)</f>
        <v>0</v>
      </c>
      <c r="J58" s="234"/>
      <c r="K58" s="235">
        <f>ROUND(E58*J58,2)</f>
        <v>0</v>
      </c>
      <c r="L58" s="235">
        <v>21</v>
      </c>
      <c r="M58" s="235">
        <f>G58*(1+L58/100)</f>
        <v>0</v>
      </c>
      <c r="N58" s="235">
        <v>1E-3</v>
      </c>
      <c r="O58" s="235">
        <f>ROUND(E58*N58,2)</f>
        <v>0.02</v>
      </c>
      <c r="P58" s="235">
        <v>0</v>
      </c>
      <c r="Q58" s="235">
        <f>ROUND(E58*P58,2)</f>
        <v>0</v>
      </c>
      <c r="R58" s="235" t="s">
        <v>214</v>
      </c>
      <c r="S58" s="235" t="s">
        <v>115</v>
      </c>
      <c r="T58" s="236" t="s">
        <v>115</v>
      </c>
      <c r="U58" s="222">
        <v>0</v>
      </c>
      <c r="V58" s="222">
        <f>ROUND(E58*U58,2)</f>
        <v>0</v>
      </c>
      <c r="W58" s="222"/>
      <c r="X58" s="222" t="s">
        <v>215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216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20"/>
      <c r="B59" s="221"/>
      <c r="C59" s="261" t="s">
        <v>217</v>
      </c>
      <c r="D59" s="248"/>
      <c r="E59" s="249">
        <v>19.1996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3"/>
      <c r="Z59" s="213"/>
      <c r="AA59" s="213"/>
      <c r="AB59" s="213"/>
      <c r="AC59" s="213"/>
      <c r="AD59" s="213"/>
      <c r="AE59" s="213"/>
      <c r="AF59" s="213"/>
      <c r="AG59" s="213" t="s">
        <v>154</v>
      </c>
      <c r="AH59" s="213">
        <v>5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30">
        <v>14</v>
      </c>
      <c r="B60" s="231" t="s">
        <v>218</v>
      </c>
      <c r="C60" s="242" t="s">
        <v>219</v>
      </c>
      <c r="D60" s="232" t="s">
        <v>220</v>
      </c>
      <c r="E60" s="233">
        <v>6.3095999999999997</v>
      </c>
      <c r="F60" s="234"/>
      <c r="G60" s="235">
        <f>ROUND(E60*F60,2)</f>
        <v>0</v>
      </c>
      <c r="H60" s="234"/>
      <c r="I60" s="235">
        <f>ROUND(E60*H60,2)</f>
        <v>0</v>
      </c>
      <c r="J60" s="234"/>
      <c r="K60" s="235">
        <f>ROUND(E60*J60,2)</f>
        <v>0</v>
      </c>
      <c r="L60" s="235">
        <v>21</v>
      </c>
      <c r="M60" s="235">
        <f>G60*(1+L60/100)</f>
        <v>0</v>
      </c>
      <c r="N60" s="235">
        <v>0</v>
      </c>
      <c r="O60" s="235">
        <f>ROUND(E60*N60,2)</f>
        <v>0</v>
      </c>
      <c r="P60" s="235">
        <v>0</v>
      </c>
      <c r="Q60" s="235">
        <f>ROUND(E60*P60,2)</f>
        <v>0</v>
      </c>
      <c r="R60" s="235"/>
      <c r="S60" s="235" t="s">
        <v>221</v>
      </c>
      <c r="T60" s="236" t="s">
        <v>116</v>
      </c>
      <c r="U60" s="222">
        <v>45.64</v>
      </c>
      <c r="V60" s="222">
        <f>ROUND(E60*U60,2)</f>
        <v>287.97000000000003</v>
      </c>
      <c r="W60" s="222"/>
      <c r="X60" s="222" t="s">
        <v>215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216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20"/>
      <c r="B61" s="221"/>
      <c r="C61" s="243" t="s">
        <v>222</v>
      </c>
      <c r="D61" s="237"/>
      <c r="E61" s="237"/>
      <c r="F61" s="237"/>
      <c r="G61" s="237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118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61" t="s">
        <v>223</v>
      </c>
      <c r="D62" s="248"/>
      <c r="E62" s="249">
        <v>6.3095999999999997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3"/>
      <c r="Z62" s="213"/>
      <c r="AA62" s="213"/>
      <c r="AB62" s="213"/>
      <c r="AC62" s="213"/>
      <c r="AD62" s="213"/>
      <c r="AE62" s="213"/>
      <c r="AF62" s="213"/>
      <c r="AG62" s="213" t="s">
        <v>154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30">
        <v>15</v>
      </c>
      <c r="B63" s="231" t="s">
        <v>224</v>
      </c>
      <c r="C63" s="242" t="s">
        <v>225</v>
      </c>
      <c r="D63" s="232" t="s">
        <v>226</v>
      </c>
      <c r="E63" s="233">
        <v>80.111999999999995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35">
        <v>1</v>
      </c>
      <c r="O63" s="235">
        <f>ROUND(E63*N63,2)</f>
        <v>80.11</v>
      </c>
      <c r="P63" s="235">
        <v>0</v>
      </c>
      <c r="Q63" s="235">
        <f>ROUND(E63*P63,2)</f>
        <v>0</v>
      </c>
      <c r="R63" s="235" t="s">
        <v>214</v>
      </c>
      <c r="S63" s="235" t="s">
        <v>115</v>
      </c>
      <c r="T63" s="236" t="s">
        <v>115</v>
      </c>
      <c r="U63" s="222">
        <v>0</v>
      </c>
      <c r="V63" s="222">
        <f>ROUND(E63*U63,2)</f>
        <v>0</v>
      </c>
      <c r="W63" s="222"/>
      <c r="X63" s="222" t="s">
        <v>215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216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61" t="s">
        <v>227</v>
      </c>
      <c r="D64" s="248"/>
      <c r="E64" s="249">
        <v>2.4319999999999999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3"/>
      <c r="Z64" s="213"/>
      <c r="AA64" s="213"/>
      <c r="AB64" s="213"/>
      <c r="AC64" s="213"/>
      <c r="AD64" s="213"/>
      <c r="AE64" s="213"/>
      <c r="AF64" s="213"/>
      <c r="AG64" s="213" t="s">
        <v>154</v>
      </c>
      <c r="AH64" s="213">
        <v>5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20"/>
      <c r="B65" s="221"/>
      <c r="C65" s="261" t="s">
        <v>228</v>
      </c>
      <c r="D65" s="248"/>
      <c r="E65" s="249">
        <v>77.680000000000007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3"/>
      <c r="Z65" s="213"/>
      <c r="AA65" s="213"/>
      <c r="AB65" s="213"/>
      <c r="AC65" s="213"/>
      <c r="AD65" s="213"/>
      <c r="AE65" s="213"/>
      <c r="AF65" s="213"/>
      <c r="AG65" s="213" t="s">
        <v>154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x14ac:dyDescent="0.2">
      <c r="A66" s="224" t="s">
        <v>110</v>
      </c>
      <c r="B66" s="225" t="s">
        <v>57</v>
      </c>
      <c r="C66" s="241" t="s">
        <v>58</v>
      </c>
      <c r="D66" s="226"/>
      <c r="E66" s="227"/>
      <c r="F66" s="228"/>
      <c r="G66" s="228">
        <f>SUMIF(AG67:AG106,"&lt;&gt;NOR",G67:G106)</f>
        <v>0</v>
      </c>
      <c r="H66" s="228"/>
      <c r="I66" s="228">
        <f>SUM(I67:I106)</f>
        <v>0</v>
      </c>
      <c r="J66" s="228"/>
      <c r="K66" s="228">
        <f>SUM(K67:K106)</f>
        <v>0</v>
      </c>
      <c r="L66" s="228"/>
      <c r="M66" s="228">
        <f>SUM(M67:M106)</f>
        <v>0</v>
      </c>
      <c r="N66" s="228"/>
      <c r="O66" s="228">
        <f>SUM(O67:O106)</f>
        <v>32.409999999999997</v>
      </c>
      <c r="P66" s="228"/>
      <c r="Q66" s="228">
        <f>SUM(Q67:Q106)</f>
        <v>0</v>
      </c>
      <c r="R66" s="228"/>
      <c r="S66" s="228"/>
      <c r="T66" s="229"/>
      <c r="U66" s="223"/>
      <c r="V66" s="223">
        <f>SUM(V67:V106)</f>
        <v>58.940000000000005</v>
      </c>
      <c r="W66" s="223"/>
      <c r="X66" s="223"/>
      <c r="AG66" t="s">
        <v>111</v>
      </c>
    </row>
    <row r="67" spans="1:60" outlineLevel="1" x14ac:dyDescent="0.2">
      <c r="A67" s="230">
        <v>16</v>
      </c>
      <c r="B67" s="231" t="s">
        <v>229</v>
      </c>
      <c r="C67" s="242" t="s">
        <v>230</v>
      </c>
      <c r="D67" s="232" t="s">
        <v>231</v>
      </c>
      <c r="E67" s="233">
        <v>7.6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35">
        <v>0.22106999999999999</v>
      </c>
      <c r="O67" s="235">
        <f>ROUND(E67*N67,2)</f>
        <v>1.68</v>
      </c>
      <c r="P67" s="235">
        <v>0</v>
      </c>
      <c r="Q67" s="235">
        <f>ROUND(E67*P67,2)</f>
        <v>0</v>
      </c>
      <c r="R67" s="235" t="s">
        <v>232</v>
      </c>
      <c r="S67" s="235" t="s">
        <v>115</v>
      </c>
      <c r="T67" s="236" t="s">
        <v>115</v>
      </c>
      <c r="U67" s="222">
        <v>0.185</v>
      </c>
      <c r="V67" s="222">
        <f>ROUND(E67*U67,2)</f>
        <v>1.41</v>
      </c>
      <c r="W67" s="222"/>
      <c r="X67" s="222" t="s">
        <v>149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150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60" t="s">
        <v>233</v>
      </c>
      <c r="D68" s="252"/>
      <c r="E68" s="252"/>
      <c r="F68" s="252"/>
      <c r="G68" s="25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3"/>
      <c r="Z68" s="213"/>
      <c r="AA68" s="213"/>
      <c r="AB68" s="213"/>
      <c r="AC68" s="213"/>
      <c r="AD68" s="213"/>
      <c r="AE68" s="213"/>
      <c r="AF68" s="213"/>
      <c r="AG68" s="213" t="s">
        <v>152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38" t="str">
        <f>C68</f>
        <v>se zřízením štěrkopískového lože pod trubky a s jejich obsypem v průměrném celkovém množství do 0,15 m3/m,</v>
      </c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61" t="s">
        <v>234</v>
      </c>
      <c r="D69" s="248"/>
      <c r="E69" s="249">
        <v>7.6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3"/>
      <c r="Z69" s="213"/>
      <c r="AA69" s="213"/>
      <c r="AB69" s="213"/>
      <c r="AC69" s="213"/>
      <c r="AD69" s="213"/>
      <c r="AE69" s="213"/>
      <c r="AF69" s="213"/>
      <c r="AG69" s="213" t="s">
        <v>154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0">
        <v>17</v>
      </c>
      <c r="B70" s="231" t="s">
        <v>235</v>
      </c>
      <c r="C70" s="242" t="s">
        <v>236</v>
      </c>
      <c r="D70" s="232" t="s">
        <v>190</v>
      </c>
      <c r="E70" s="233">
        <v>15.2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35">
        <v>1.8000000000000001E-4</v>
      </c>
      <c r="O70" s="235">
        <f>ROUND(E70*N70,2)</f>
        <v>0</v>
      </c>
      <c r="P70" s="235">
        <v>0</v>
      </c>
      <c r="Q70" s="235">
        <f>ROUND(E70*P70,2)</f>
        <v>0</v>
      </c>
      <c r="R70" s="235" t="s">
        <v>237</v>
      </c>
      <c r="S70" s="235" t="s">
        <v>115</v>
      </c>
      <c r="T70" s="236" t="s">
        <v>115</v>
      </c>
      <c r="U70" s="222">
        <v>7.4999999999999997E-2</v>
      </c>
      <c r="V70" s="222">
        <f>ROUND(E70*U70,2)</f>
        <v>1.1399999999999999</v>
      </c>
      <c r="W70" s="222"/>
      <c r="X70" s="222" t="s">
        <v>149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150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60" t="s">
        <v>238</v>
      </c>
      <c r="D71" s="252"/>
      <c r="E71" s="252"/>
      <c r="F71" s="252"/>
      <c r="G71" s="25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3"/>
      <c r="Z71" s="213"/>
      <c r="AA71" s="213"/>
      <c r="AB71" s="213"/>
      <c r="AC71" s="213"/>
      <c r="AD71" s="213"/>
      <c r="AE71" s="213"/>
      <c r="AF71" s="213"/>
      <c r="AG71" s="213" t="s">
        <v>152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61" t="s">
        <v>239</v>
      </c>
      <c r="D72" s="248"/>
      <c r="E72" s="249">
        <v>15.2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154</v>
      </c>
      <c r="AH72" s="213">
        <v>5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30">
        <v>18</v>
      </c>
      <c r="B73" s="231" t="s">
        <v>240</v>
      </c>
      <c r="C73" s="242" t="s">
        <v>241</v>
      </c>
      <c r="D73" s="232" t="s">
        <v>147</v>
      </c>
      <c r="E73" s="233">
        <v>8.7889999999999997</v>
      </c>
      <c r="F73" s="234"/>
      <c r="G73" s="235">
        <f>ROUND(E73*F73,2)</f>
        <v>0</v>
      </c>
      <c r="H73" s="234"/>
      <c r="I73" s="235">
        <f>ROUND(E73*H73,2)</f>
        <v>0</v>
      </c>
      <c r="J73" s="234"/>
      <c r="K73" s="235">
        <f>ROUND(E73*J73,2)</f>
        <v>0</v>
      </c>
      <c r="L73" s="235">
        <v>21</v>
      </c>
      <c r="M73" s="235">
        <f>G73*(1+L73/100)</f>
        <v>0</v>
      </c>
      <c r="N73" s="235">
        <v>2.5249999999999999</v>
      </c>
      <c r="O73" s="235">
        <f>ROUND(E73*N73,2)</f>
        <v>22.19</v>
      </c>
      <c r="P73" s="235">
        <v>0</v>
      </c>
      <c r="Q73" s="235">
        <f>ROUND(E73*P73,2)</f>
        <v>0</v>
      </c>
      <c r="R73" s="235" t="s">
        <v>242</v>
      </c>
      <c r="S73" s="235" t="s">
        <v>115</v>
      </c>
      <c r="T73" s="236" t="s">
        <v>115</v>
      </c>
      <c r="U73" s="222">
        <v>0.48</v>
      </c>
      <c r="V73" s="222">
        <f>ROUND(E73*U73,2)</f>
        <v>4.22</v>
      </c>
      <c r="W73" s="222"/>
      <c r="X73" s="222" t="s">
        <v>149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150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20"/>
      <c r="B74" s="221"/>
      <c r="C74" s="260" t="s">
        <v>243</v>
      </c>
      <c r="D74" s="252"/>
      <c r="E74" s="252"/>
      <c r="F74" s="252"/>
      <c r="G74" s="25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3"/>
      <c r="Z74" s="213"/>
      <c r="AA74" s="213"/>
      <c r="AB74" s="213"/>
      <c r="AC74" s="213"/>
      <c r="AD74" s="213"/>
      <c r="AE74" s="213"/>
      <c r="AF74" s="213"/>
      <c r="AG74" s="213" t="s">
        <v>152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61" t="s">
        <v>244</v>
      </c>
      <c r="D75" s="248"/>
      <c r="E75" s="249">
        <v>8.7889999999999997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154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30">
        <v>19</v>
      </c>
      <c r="B76" s="231" t="s">
        <v>245</v>
      </c>
      <c r="C76" s="242" t="s">
        <v>246</v>
      </c>
      <c r="D76" s="232" t="s">
        <v>190</v>
      </c>
      <c r="E76" s="233">
        <v>5.9850000000000003</v>
      </c>
      <c r="F76" s="234"/>
      <c r="G76" s="235">
        <f>ROUND(E76*F76,2)</f>
        <v>0</v>
      </c>
      <c r="H76" s="234"/>
      <c r="I76" s="235">
        <f>ROUND(E76*H76,2)</f>
        <v>0</v>
      </c>
      <c r="J76" s="234"/>
      <c r="K76" s="235">
        <f>ROUND(E76*J76,2)</f>
        <v>0</v>
      </c>
      <c r="L76" s="235">
        <v>21</v>
      </c>
      <c r="M76" s="235">
        <f>G76*(1+L76/100)</f>
        <v>0</v>
      </c>
      <c r="N76" s="235">
        <v>3.9199999999999999E-2</v>
      </c>
      <c r="O76" s="235">
        <f>ROUND(E76*N76,2)</f>
        <v>0.23</v>
      </c>
      <c r="P76" s="235">
        <v>0</v>
      </c>
      <c r="Q76" s="235">
        <f>ROUND(E76*P76,2)</f>
        <v>0</v>
      </c>
      <c r="R76" s="235" t="s">
        <v>242</v>
      </c>
      <c r="S76" s="235" t="s">
        <v>115</v>
      </c>
      <c r="T76" s="236" t="s">
        <v>115</v>
      </c>
      <c r="U76" s="222">
        <v>1.6</v>
      </c>
      <c r="V76" s="222">
        <f>ROUND(E76*U76,2)</f>
        <v>9.58</v>
      </c>
      <c r="W76" s="222"/>
      <c r="X76" s="222" t="s">
        <v>149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150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ht="22.5" outlineLevel="1" x14ac:dyDescent="0.2">
      <c r="A77" s="220"/>
      <c r="B77" s="221"/>
      <c r="C77" s="260" t="s">
        <v>247</v>
      </c>
      <c r="D77" s="252"/>
      <c r="E77" s="252"/>
      <c r="F77" s="252"/>
      <c r="G77" s="25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152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38" t="str">
        <f>C77</f>
        <v>svislé nebo šikmé (odkloněné) , půdorysně přímé nebo zalomené, stěn základových desek ve volných nebo zapažených jámách, rýhách, šachtách, včetně případných vzpěr,</v>
      </c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61" t="s">
        <v>248</v>
      </c>
      <c r="D78" s="248"/>
      <c r="E78" s="249">
        <v>5.9850000000000003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3"/>
      <c r="Z78" s="213"/>
      <c r="AA78" s="213"/>
      <c r="AB78" s="213"/>
      <c r="AC78" s="213"/>
      <c r="AD78" s="213"/>
      <c r="AE78" s="213"/>
      <c r="AF78" s="213"/>
      <c r="AG78" s="213" t="s">
        <v>154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30">
        <v>20</v>
      </c>
      <c r="B79" s="231" t="s">
        <v>249</v>
      </c>
      <c r="C79" s="242" t="s">
        <v>250</v>
      </c>
      <c r="D79" s="232" t="s">
        <v>190</v>
      </c>
      <c r="E79" s="233">
        <v>5.9850000000000003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35">
        <v>0</v>
      </c>
      <c r="O79" s="235">
        <f>ROUND(E79*N79,2)</f>
        <v>0</v>
      </c>
      <c r="P79" s="235">
        <v>0</v>
      </c>
      <c r="Q79" s="235">
        <f>ROUND(E79*P79,2)</f>
        <v>0</v>
      </c>
      <c r="R79" s="235" t="s">
        <v>242</v>
      </c>
      <c r="S79" s="235" t="s">
        <v>115</v>
      </c>
      <c r="T79" s="236" t="s">
        <v>115</v>
      </c>
      <c r="U79" s="222">
        <v>0.32</v>
      </c>
      <c r="V79" s="222">
        <f>ROUND(E79*U79,2)</f>
        <v>1.92</v>
      </c>
      <c r="W79" s="222"/>
      <c r="X79" s="222" t="s">
        <v>149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150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ht="22.5" outlineLevel="1" x14ac:dyDescent="0.2">
      <c r="A80" s="220"/>
      <c r="B80" s="221"/>
      <c r="C80" s="260" t="s">
        <v>247</v>
      </c>
      <c r="D80" s="252"/>
      <c r="E80" s="252"/>
      <c r="F80" s="252"/>
      <c r="G80" s="25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3"/>
      <c r="Z80" s="213"/>
      <c r="AA80" s="213"/>
      <c r="AB80" s="213"/>
      <c r="AC80" s="213"/>
      <c r="AD80" s="213"/>
      <c r="AE80" s="213"/>
      <c r="AF80" s="213"/>
      <c r="AG80" s="213" t="s">
        <v>152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38" t="str">
        <f>C80</f>
        <v>svislé nebo šikmé (odkloněné) , půdorysně přímé nebo zalomené, stěn základových desek ve volných nebo zapažených jámách, rýhách, šachtách, včetně případných vzpěr,</v>
      </c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/>
      <c r="B81" s="221"/>
      <c r="C81" s="244" t="s">
        <v>251</v>
      </c>
      <c r="D81" s="239"/>
      <c r="E81" s="239"/>
      <c r="F81" s="239"/>
      <c r="G81" s="239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118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20"/>
      <c r="B82" s="221"/>
      <c r="C82" s="261" t="s">
        <v>252</v>
      </c>
      <c r="D82" s="248"/>
      <c r="E82" s="249">
        <v>5.9850000000000003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3"/>
      <c r="Z82" s="213"/>
      <c r="AA82" s="213"/>
      <c r="AB82" s="213"/>
      <c r="AC82" s="213"/>
      <c r="AD82" s="213"/>
      <c r="AE82" s="213"/>
      <c r="AF82" s="213"/>
      <c r="AG82" s="213" t="s">
        <v>154</v>
      </c>
      <c r="AH82" s="213">
        <v>5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30">
        <v>21</v>
      </c>
      <c r="B83" s="231" t="s">
        <v>253</v>
      </c>
      <c r="C83" s="242" t="s">
        <v>254</v>
      </c>
      <c r="D83" s="232" t="s">
        <v>226</v>
      </c>
      <c r="E83" s="233">
        <v>0.31219000000000002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21</v>
      </c>
      <c r="M83" s="235">
        <f>G83*(1+L83/100)</f>
        <v>0</v>
      </c>
      <c r="N83" s="235">
        <v>1.0570200000000001</v>
      </c>
      <c r="O83" s="235">
        <f>ROUND(E83*N83,2)</f>
        <v>0.33</v>
      </c>
      <c r="P83" s="235">
        <v>0</v>
      </c>
      <c r="Q83" s="235">
        <f>ROUND(E83*P83,2)</f>
        <v>0</v>
      </c>
      <c r="R83" s="235" t="s">
        <v>242</v>
      </c>
      <c r="S83" s="235" t="s">
        <v>115</v>
      </c>
      <c r="T83" s="236" t="s">
        <v>115</v>
      </c>
      <c r="U83" s="222">
        <v>15.23</v>
      </c>
      <c r="V83" s="222">
        <f>ROUND(E83*U83,2)</f>
        <v>4.75</v>
      </c>
      <c r="W83" s="222"/>
      <c r="X83" s="222" t="s">
        <v>149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150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60" t="s">
        <v>255</v>
      </c>
      <c r="D84" s="252"/>
      <c r="E84" s="252"/>
      <c r="F84" s="252"/>
      <c r="G84" s="25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3"/>
      <c r="Z84" s="213"/>
      <c r="AA84" s="213"/>
      <c r="AB84" s="213"/>
      <c r="AC84" s="213"/>
      <c r="AD84" s="213"/>
      <c r="AE84" s="213"/>
      <c r="AF84" s="213"/>
      <c r="AG84" s="213" t="s">
        <v>152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20"/>
      <c r="B85" s="221"/>
      <c r="C85" s="261" t="s">
        <v>256</v>
      </c>
      <c r="D85" s="248"/>
      <c r="E85" s="249">
        <v>0.31219000000000002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3"/>
      <c r="Z85" s="213"/>
      <c r="AA85" s="213"/>
      <c r="AB85" s="213"/>
      <c r="AC85" s="213"/>
      <c r="AD85" s="213"/>
      <c r="AE85" s="213"/>
      <c r="AF85" s="213"/>
      <c r="AG85" s="213" t="s">
        <v>154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30">
        <v>22</v>
      </c>
      <c r="B86" s="231" t="s">
        <v>257</v>
      </c>
      <c r="C86" s="242" t="s">
        <v>258</v>
      </c>
      <c r="D86" s="232" t="s">
        <v>147</v>
      </c>
      <c r="E86" s="233">
        <v>2.79</v>
      </c>
      <c r="F86" s="234"/>
      <c r="G86" s="235">
        <f>ROUND(E86*F86,2)</f>
        <v>0</v>
      </c>
      <c r="H86" s="234"/>
      <c r="I86" s="235">
        <f>ROUND(E86*H86,2)</f>
        <v>0</v>
      </c>
      <c r="J86" s="234"/>
      <c r="K86" s="235">
        <f>ROUND(E86*J86,2)</f>
        <v>0</v>
      </c>
      <c r="L86" s="235">
        <v>21</v>
      </c>
      <c r="M86" s="235">
        <f>G86*(1+L86/100)</f>
        <v>0</v>
      </c>
      <c r="N86" s="235">
        <v>2.5249999999999999</v>
      </c>
      <c r="O86" s="235">
        <f>ROUND(E86*N86,2)</f>
        <v>7.04</v>
      </c>
      <c r="P86" s="235">
        <v>0</v>
      </c>
      <c r="Q86" s="235">
        <f>ROUND(E86*P86,2)</f>
        <v>0</v>
      </c>
      <c r="R86" s="235" t="s">
        <v>242</v>
      </c>
      <c r="S86" s="235" t="s">
        <v>115</v>
      </c>
      <c r="T86" s="236" t="s">
        <v>115</v>
      </c>
      <c r="U86" s="222">
        <v>0.48</v>
      </c>
      <c r="V86" s="222">
        <f>ROUND(E86*U86,2)</f>
        <v>1.34</v>
      </c>
      <c r="W86" s="222"/>
      <c r="X86" s="222" t="s">
        <v>149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150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20"/>
      <c r="B87" s="221"/>
      <c r="C87" s="260" t="s">
        <v>243</v>
      </c>
      <c r="D87" s="252"/>
      <c r="E87" s="252"/>
      <c r="F87" s="252"/>
      <c r="G87" s="25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3"/>
      <c r="Z87" s="213"/>
      <c r="AA87" s="213"/>
      <c r="AB87" s="213"/>
      <c r="AC87" s="213"/>
      <c r="AD87" s="213"/>
      <c r="AE87" s="213"/>
      <c r="AF87" s="213"/>
      <c r="AG87" s="213" t="s">
        <v>152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20"/>
      <c r="B88" s="221"/>
      <c r="C88" s="261" t="s">
        <v>259</v>
      </c>
      <c r="D88" s="248"/>
      <c r="E88" s="249">
        <v>2.79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3"/>
      <c r="Z88" s="213"/>
      <c r="AA88" s="213"/>
      <c r="AB88" s="213"/>
      <c r="AC88" s="213"/>
      <c r="AD88" s="213"/>
      <c r="AE88" s="213"/>
      <c r="AF88" s="213"/>
      <c r="AG88" s="213" t="s">
        <v>154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30">
        <v>23</v>
      </c>
      <c r="B89" s="231" t="s">
        <v>260</v>
      </c>
      <c r="C89" s="242" t="s">
        <v>261</v>
      </c>
      <c r="D89" s="232" t="s">
        <v>190</v>
      </c>
      <c r="E89" s="233">
        <v>17.55</v>
      </c>
      <c r="F89" s="234"/>
      <c r="G89" s="235">
        <f>ROUND(E89*F89,2)</f>
        <v>0</v>
      </c>
      <c r="H89" s="234"/>
      <c r="I89" s="235">
        <f>ROUND(E89*H89,2)</f>
        <v>0</v>
      </c>
      <c r="J89" s="234"/>
      <c r="K89" s="235">
        <f>ROUND(E89*J89,2)</f>
        <v>0</v>
      </c>
      <c r="L89" s="235">
        <v>21</v>
      </c>
      <c r="M89" s="235">
        <f>G89*(1+L89/100)</f>
        <v>0</v>
      </c>
      <c r="N89" s="235">
        <v>3.9199999999999999E-2</v>
      </c>
      <c r="O89" s="235">
        <f>ROUND(E89*N89,2)</f>
        <v>0.69</v>
      </c>
      <c r="P89" s="235">
        <v>0</v>
      </c>
      <c r="Q89" s="235">
        <f>ROUND(E89*P89,2)</f>
        <v>0</v>
      </c>
      <c r="R89" s="235" t="s">
        <v>242</v>
      </c>
      <c r="S89" s="235" t="s">
        <v>115</v>
      </c>
      <c r="T89" s="236" t="s">
        <v>115</v>
      </c>
      <c r="U89" s="222">
        <v>1.05</v>
      </c>
      <c r="V89" s="222">
        <f>ROUND(E89*U89,2)</f>
        <v>18.43</v>
      </c>
      <c r="W89" s="222"/>
      <c r="X89" s="222" t="s">
        <v>149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150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ht="22.5" outlineLevel="1" x14ac:dyDescent="0.2">
      <c r="A90" s="220"/>
      <c r="B90" s="221"/>
      <c r="C90" s="260" t="s">
        <v>262</v>
      </c>
      <c r="D90" s="252"/>
      <c r="E90" s="252"/>
      <c r="F90" s="252"/>
      <c r="G90" s="25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13"/>
      <c r="Z90" s="213"/>
      <c r="AA90" s="213"/>
      <c r="AB90" s="213"/>
      <c r="AC90" s="213"/>
      <c r="AD90" s="213"/>
      <c r="AE90" s="213"/>
      <c r="AF90" s="213"/>
      <c r="AG90" s="213" t="s">
        <v>152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38" t="str">
        <f>C90</f>
        <v>bednění svislé nebo šikmé (odkloněné), půdorysně přímé nebo zalomené, stěn základových patek ve volných nebo zapažených jámách, rýhách, šachtách, včetně případných vzpěr,</v>
      </c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20"/>
      <c r="B91" s="221"/>
      <c r="C91" s="261" t="s">
        <v>263</v>
      </c>
      <c r="D91" s="248"/>
      <c r="E91" s="249">
        <v>17.55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3"/>
      <c r="Z91" s="213"/>
      <c r="AA91" s="213"/>
      <c r="AB91" s="213"/>
      <c r="AC91" s="213"/>
      <c r="AD91" s="213"/>
      <c r="AE91" s="213"/>
      <c r="AF91" s="213"/>
      <c r="AG91" s="213" t="s">
        <v>154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30">
        <v>24</v>
      </c>
      <c r="B92" s="231" t="s">
        <v>264</v>
      </c>
      <c r="C92" s="242" t="s">
        <v>265</v>
      </c>
      <c r="D92" s="232" t="s">
        <v>190</v>
      </c>
      <c r="E92" s="233">
        <v>17.55</v>
      </c>
      <c r="F92" s="234"/>
      <c r="G92" s="235">
        <f>ROUND(E92*F92,2)</f>
        <v>0</v>
      </c>
      <c r="H92" s="234"/>
      <c r="I92" s="235">
        <f>ROUND(E92*H92,2)</f>
        <v>0</v>
      </c>
      <c r="J92" s="234"/>
      <c r="K92" s="235">
        <f>ROUND(E92*J92,2)</f>
        <v>0</v>
      </c>
      <c r="L92" s="235">
        <v>21</v>
      </c>
      <c r="M92" s="235">
        <f>G92*(1+L92/100)</f>
        <v>0</v>
      </c>
      <c r="N92" s="235">
        <v>0</v>
      </c>
      <c r="O92" s="235">
        <f>ROUND(E92*N92,2)</f>
        <v>0</v>
      </c>
      <c r="P92" s="235">
        <v>0</v>
      </c>
      <c r="Q92" s="235">
        <f>ROUND(E92*P92,2)</f>
        <v>0</v>
      </c>
      <c r="R92" s="235" t="s">
        <v>242</v>
      </c>
      <c r="S92" s="235" t="s">
        <v>115</v>
      </c>
      <c r="T92" s="236" t="s">
        <v>115</v>
      </c>
      <c r="U92" s="222">
        <v>0.32</v>
      </c>
      <c r="V92" s="222">
        <f>ROUND(E92*U92,2)</f>
        <v>5.62</v>
      </c>
      <c r="W92" s="222"/>
      <c r="X92" s="222" t="s">
        <v>149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150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ht="22.5" outlineLevel="1" x14ac:dyDescent="0.2">
      <c r="A93" s="220"/>
      <c r="B93" s="221"/>
      <c r="C93" s="260" t="s">
        <v>262</v>
      </c>
      <c r="D93" s="252"/>
      <c r="E93" s="252"/>
      <c r="F93" s="252"/>
      <c r="G93" s="25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3"/>
      <c r="Z93" s="213"/>
      <c r="AA93" s="213"/>
      <c r="AB93" s="213"/>
      <c r="AC93" s="213"/>
      <c r="AD93" s="213"/>
      <c r="AE93" s="213"/>
      <c r="AF93" s="213"/>
      <c r="AG93" s="213" t="s">
        <v>152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38" t="str">
        <f>C93</f>
        <v>bednění svislé nebo šikmé (odkloněné), půdorysně přímé nebo zalomené, stěn základových patek ve volných nebo zapažených jámách, rýhách, šachtách, včetně případných vzpěr,</v>
      </c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20"/>
      <c r="B94" s="221"/>
      <c r="C94" s="244" t="s">
        <v>266</v>
      </c>
      <c r="D94" s="239"/>
      <c r="E94" s="239"/>
      <c r="F94" s="239"/>
      <c r="G94" s="239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3"/>
      <c r="Z94" s="213"/>
      <c r="AA94" s="213"/>
      <c r="AB94" s="213"/>
      <c r="AC94" s="213"/>
      <c r="AD94" s="213"/>
      <c r="AE94" s="213"/>
      <c r="AF94" s="213"/>
      <c r="AG94" s="213" t="s">
        <v>118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20"/>
      <c r="B95" s="221"/>
      <c r="C95" s="261" t="s">
        <v>267</v>
      </c>
      <c r="D95" s="248"/>
      <c r="E95" s="249">
        <v>17.55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3"/>
      <c r="Z95" s="213"/>
      <c r="AA95" s="213"/>
      <c r="AB95" s="213"/>
      <c r="AC95" s="213"/>
      <c r="AD95" s="213"/>
      <c r="AE95" s="213"/>
      <c r="AF95" s="213"/>
      <c r="AG95" s="213" t="s">
        <v>154</v>
      </c>
      <c r="AH95" s="213">
        <v>5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30">
        <v>25</v>
      </c>
      <c r="B96" s="231" t="s">
        <v>268</v>
      </c>
      <c r="C96" s="242" t="s">
        <v>269</v>
      </c>
      <c r="D96" s="232" t="s">
        <v>226</v>
      </c>
      <c r="E96" s="233">
        <v>0.1953</v>
      </c>
      <c r="F96" s="234"/>
      <c r="G96" s="235">
        <f>ROUND(E96*F96,2)</f>
        <v>0</v>
      </c>
      <c r="H96" s="234"/>
      <c r="I96" s="235">
        <f>ROUND(E96*H96,2)</f>
        <v>0</v>
      </c>
      <c r="J96" s="234"/>
      <c r="K96" s="235">
        <f>ROUND(E96*J96,2)</f>
        <v>0</v>
      </c>
      <c r="L96" s="235">
        <v>21</v>
      </c>
      <c r="M96" s="235">
        <f>G96*(1+L96/100)</f>
        <v>0</v>
      </c>
      <c r="N96" s="235">
        <v>1.0211600000000001</v>
      </c>
      <c r="O96" s="235">
        <f>ROUND(E96*N96,2)</f>
        <v>0.2</v>
      </c>
      <c r="P96" s="235">
        <v>0</v>
      </c>
      <c r="Q96" s="235">
        <f>ROUND(E96*P96,2)</f>
        <v>0</v>
      </c>
      <c r="R96" s="235" t="s">
        <v>242</v>
      </c>
      <c r="S96" s="235" t="s">
        <v>115</v>
      </c>
      <c r="T96" s="236" t="s">
        <v>115</v>
      </c>
      <c r="U96" s="222">
        <v>23.530999999999999</v>
      </c>
      <c r="V96" s="222">
        <f>ROUND(E96*U96,2)</f>
        <v>4.5999999999999996</v>
      </c>
      <c r="W96" s="222"/>
      <c r="X96" s="222" t="s">
        <v>149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150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20"/>
      <c r="B97" s="221"/>
      <c r="C97" s="260" t="s">
        <v>255</v>
      </c>
      <c r="D97" s="252"/>
      <c r="E97" s="252"/>
      <c r="F97" s="252"/>
      <c r="G97" s="25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3"/>
      <c r="Z97" s="213"/>
      <c r="AA97" s="213"/>
      <c r="AB97" s="213"/>
      <c r="AC97" s="213"/>
      <c r="AD97" s="213"/>
      <c r="AE97" s="213"/>
      <c r="AF97" s="213"/>
      <c r="AG97" s="213" t="s">
        <v>152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20"/>
      <c r="B98" s="221"/>
      <c r="C98" s="261" t="s">
        <v>270</v>
      </c>
      <c r="D98" s="248"/>
      <c r="E98" s="249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3"/>
      <c r="Z98" s="213"/>
      <c r="AA98" s="213"/>
      <c r="AB98" s="213"/>
      <c r="AC98" s="213"/>
      <c r="AD98" s="213"/>
      <c r="AE98" s="213"/>
      <c r="AF98" s="213"/>
      <c r="AG98" s="213" t="s">
        <v>154</v>
      </c>
      <c r="AH98" s="213"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20"/>
      <c r="B99" s="221"/>
      <c r="C99" s="261" t="s">
        <v>271</v>
      </c>
      <c r="D99" s="248"/>
      <c r="E99" s="249">
        <v>0.1953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3"/>
      <c r="Z99" s="213"/>
      <c r="AA99" s="213"/>
      <c r="AB99" s="213"/>
      <c r="AC99" s="213"/>
      <c r="AD99" s="213"/>
      <c r="AE99" s="213"/>
      <c r="AF99" s="213"/>
      <c r="AG99" s="213" t="s">
        <v>154</v>
      </c>
      <c r="AH99" s="213">
        <v>5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0">
        <v>26</v>
      </c>
      <c r="B100" s="231" t="s">
        <v>272</v>
      </c>
      <c r="C100" s="242" t="s">
        <v>273</v>
      </c>
      <c r="D100" s="232" t="s">
        <v>190</v>
      </c>
      <c r="E100" s="233">
        <v>63.095999999999997</v>
      </c>
      <c r="F100" s="234"/>
      <c r="G100" s="235">
        <f>ROUND(E100*F100,2)</f>
        <v>0</v>
      </c>
      <c r="H100" s="234"/>
      <c r="I100" s="235">
        <f>ROUND(E100*H100,2)</f>
        <v>0</v>
      </c>
      <c r="J100" s="234"/>
      <c r="K100" s="235">
        <f>ROUND(E100*J100,2)</f>
        <v>0</v>
      </c>
      <c r="L100" s="235">
        <v>21</v>
      </c>
      <c r="M100" s="235">
        <f>G100*(1+L100/100)</f>
        <v>0</v>
      </c>
      <c r="N100" s="235">
        <v>5.0000000000000001E-4</v>
      </c>
      <c r="O100" s="235">
        <f>ROUND(E100*N100,2)</f>
        <v>0.03</v>
      </c>
      <c r="P100" s="235">
        <v>0</v>
      </c>
      <c r="Q100" s="235">
        <f>ROUND(E100*P100,2)</f>
        <v>0</v>
      </c>
      <c r="R100" s="235" t="s">
        <v>237</v>
      </c>
      <c r="S100" s="235" t="s">
        <v>115</v>
      </c>
      <c r="T100" s="236" t="s">
        <v>115</v>
      </c>
      <c r="U100" s="222">
        <v>9.4E-2</v>
      </c>
      <c r="V100" s="222">
        <f>ROUND(E100*U100,2)</f>
        <v>5.93</v>
      </c>
      <c r="W100" s="222"/>
      <c r="X100" s="222" t="s">
        <v>149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150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20"/>
      <c r="B101" s="221"/>
      <c r="C101" s="261" t="s">
        <v>274</v>
      </c>
      <c r="D101" s="248"/>
      <c r="E101" s="249">
        <v>63.095999999999997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154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30">
        <v>27</v>
      </c>
      <c r="B102" s="231" t="s">
        <v>275</v>
      </c>
      <c r="C102" s="242" t="s">
        <v>276</v>
      </c>
      <c r="D102" s="232" t="s">
        <v>231</v>
      </c>
      <c r="E102" s="233">
        <v>7.6</v>
      </c>
      <c r="F102" s="234"/>
      <c r="G102" s="235">
        <f>ROUND(E102*F102,2)</f>
        <v>0</v>
      </c>
      <c r="H102" s="234"/>
      <c r="I102" s="235">
        <f>ROUND(E102*H102,2)</f>
        <v>0</v>
      </c>
      <c r="J102" s="234"/>
      <c r="K102" s="235">
        <f>ROUND(E102*J102,2)</f>
        <v>0</v>
      </c>
      <c r="L102" s="235">
        <v>21</v>
      </c>
      <c r="M102" s="235">
        <f>G102*(1+L102/100)</f>
        <v>0</v>
      </c>
      <c r="N102" s="235">
        <v>8.0000000000000004E-4</v>
      </c>
      <c r="O102" s="235">
        <f>ROUND(E102*N102,2)</f>
        <v>0.01</v>
      </c>
      <c r="P102" s="235">
        <v>0</v>
      </c>
      <c r="Q102" s="235">
        <f>ROUND(E102*P102,2)</f>
        <v>0</v>
      </c>
      <c r="R102" s="235" t="s">
        <v>214</v>
      </c>
      <c r="S102" s="235" t="s">
        <v>115</v>
      </c>
      <c r="T102" s="236" t="s">
        <v>115</v>
      </c>
      <c r="U102" s="222">
        <v>0</v>
      </c>
      <c r="V102" s="222">
        <f>ROUND(E102*U102,2)</f>
        <v>0</v>
      </c>
      <c r="W102" s="222"/>
      <c r="X102" s="222" t="s">
        <v>215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216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20"/>
      <c r="B103" s="221"/>
      <c r="C103" s="261" t="s">
        <v>277</v>
      </c>
      <c r="D103" s="248"/>
      <c r="E103" s="249">
        <v>7.6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154</v>
      </c>
      <c r="AH103" s="213">
        <v>5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ht="22.5" outlineLevel="1" x14ac:dyDescent="0.2">
      <c r="A104" s="230">
        <v>28</v>
      </c>
      <c r="B104" s="231" t="s">
        <v>278</v>
      </c>
      <c r="C104" s="242" t="s">
        <v>279</v>
      </c>
      <c r="D104" s="232" t="s">
        <v>190</v>
      </c>
      <c r="E104" s="233">
        <v>17.48</v>
      </c>
      <c r="F104" s="234"/>
      <c r="G104" s="235">
        <f>ROUND(E104*F104,2)</f>
        <v>0</v>
      </c>
      <c r="H104" s="234"/>
      <c r="I104" s="235">
        <f>ROUND(E104*H104,2)</f>
        <v>0</v>
      </c>
      <c r="J104" s="234"/>
      <c r="K104" s="235">
        <f>ROUND(E104*J104,2)</f>
        <v>0</v>
      </c>
      <c r="L104" s="235">
        <v>21</v>
      </c>
      <c r="M104" s="235">
        <f>G104*(1+L104/100)</f>
        <v>0</v>
      </c>
      <c r="N104" s="235">
        <v>2.9999999999999997E-4</v>
      </c>
      <c r="O104" s="235">
        <f>ROUND(E104*N104,2)</f>
        <v>0.01</v>
      </c>
      <c r="P104" s="235">
        <v>0</v>
      </c>
      <c r="Q104" s="235">
        <f>ROUND(E104*P104,2)</f>
        <v>0</v>
      </c>
      <c r="R104" s="235" t="s">
        <v>214</v>
      </c>
      <c r="S104" s="235" t="s">
        <v>115</v>
      </c>
      <c r="T104" s="236" t="s">
        <v>115</v>
      </c>
      <c r="U104" s="222">
        <v>0</v>
      </c>
      <c r="V104" s="222">
        <f>ROUND(E104*U104,2)</f>
        <v>0</v>
      </c>
      <c r="W104" s="222"/>
      <c r="X104" s="222" t="s">
        <v>215</v>
      </c>
      <c r="Y104" s="213"/>
      <c r="Z104" s="213"/>
      <c r="AA104" s="213"/>
      <c r="AB104" s="213"/>
      <c r="AC104" s="213"/>
      <c r="AD104" s="213"/>
      <c r="AE104" s="213"/>
      <c r="AF104" s="213"/>
      <c r="AG104" s="213" t="s">
        <v>216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20"/>
      <c r="B105" s="221"/>
      <c r="C105" s="261" t="s">
        <v>280</v>
      </c>
      <c r="D105" s="248"/>
      <c r="E105" s="249">
        <v>15.2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3"/>
      <c r="Z105" s="213"/>
      <c r="AA105" s="213"/>
      <c r="AB105" s="213"/>
      <c r="AC105" s="213"/>
      <c r="AD105" s="213"/>
      <c r="AE105" s="213"/>
      <c r="AF105" s="213"/>
      <c r="AG105" s="213" t="s">
        <v>154</v>
      </c>
      <c r="AH105" s="213">
        <v>5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20"/>
      <c r="B106" s="221"/>
      <c r="C106" s="262" t="s">
        <v>281</v>
      </c>
      <c r="D106" s="250"/>
      <c r="E106" s="251">
        <v>2.2799999999999998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154</v>
      </c>
      <c r="AH106" s="213">
        <v>4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x14ac:dyDescent="0.2">
      <c r="A107" s="224" t="s">
        <v>110</v>
      </c>
      <c r="B107" s="225" t="s">
        <v>59</v>
      </c>
      <c r="C107" s="241" t="s">
        <v>60</v>
      </c>
      <c r="D107" s="226"/>
      <c r="E107" s="227"/>
      <c r="F107" s="228"/>
      <c r="G107" s="228">
        <f>SUMIF(AG108:AG110,"&lt;&gt;NOR",G108:G110)</f>
        <v>0</v>
      </c>
      <c r="H107" s="228"/>
      <c r="I107" s="228">
        <f>SUM(I108:I110)</f>
        <v>0</v>
      </c>
      <c r="J107" s="228"/>
      <c r="K107" s="228">
        <f>SUM(K108:K110)</f>
        <v>0</v>
      </c>
      <c r="L107" s="228"/>
      <c r="M107" s="228">
        <f>SUM(M108:M110)</f>
        <v>0</v>
      </c>
      <c r="N107" s="228"/>
      <c r="O107" s="228">
        <f>SUM(O108:O110)</f>
        <v>0.01</v>
      </c>
      <c r="P107" s="228"/>
      <c r="Q107" s="228">
        <f>SUM(Q108:Q110)</f>
        <v>0</v>
      </c>
      <c r="R107" s="228"/>
      <c r="S107" s="228"/>
      <c r="T107" s="229"/>
      <c r="U107" s="223"/>
      <c r="V107" s="223">
        <f>SUM(V108:V110)</f>
        <v>3.83</v>
      </c>
      <c r="W107" s="223"/>
      <c r="X107" s="223"/>
      <c r="AG107" t="s">
        <v>111</v>
      </c>
    </row>
    <row r="108" spans="1:60" outlineLevel="1" x14ac:dyDescent="0.2">
      <c r="A108" s="230">
        <v>29</v>
      </c>
      <c r="B108" s="231" t="s">
        <v>282</v>
      </c>
      <c r="C108" s="242" t="s">
        <v>283</v>
      </c>
      <c r="D108" s="232" t="s">
        <v>231</v>
      </c>
      <c r="E108" s="233">
        <v>31.94</v>
      </c>
      <c r="F108" s="234"/>
      <c r="G108" s="235">
        <f>ROUND(E108*F108,2)</f>
        <v>0</v>
      </c>
      <c r="H108" s="234"/>
      <c r="I108" s="235">
        <f>ROUND(E108*H108,2)</f>
        <v>0</v>
      </c>
      <c r="J108" s="234"/>
      <c r="K108" s="235">
        <f>ROUND(E108*J108,2)</f>
        <v>0</v>
      </c>
      <c r="L108" s="235">
        <v>21</v>
      </c>
      <c r="M108" s="235">
        <f>G108*(1+L108/100)</f>
        <v>0</v>
      </c>
      <c r="N108" s="235">
        <v>0</v>
      </c>
      <c r="O108" s="235">
        <f>ROUND(E108*N108,2)</f>
        <v>0</v>
      </c>
      <c r="P108" s="235">
        <v>0</v>
      </c>
      <c r="Q108" s="235">
        <f>ROUND(E108*P108,2)</f>
        <v>0</v>
      </c>
      <c r="R108" s="235" t="s">
        <v>191</v>
      </c>
      <c r="S108" s="235" t="s">
        <v>115</v>
      </c>
      <c r="T108" s="236" t="s">
        <v>115</v>
      </c>
      <c r="U108" s="222">
        <v>0.12</v>
      </c>
      <c r="V108" s="222">
        <f>ROUND(E108*U108,2)</f>
        <v>3.83</v>
      </c>
      <c r="W108" s="222"/>
      <c r="X108" s="222" t="s">
        <v>149</v>
      </c>
      <c r="Y108" s="213"/>
      <c r="Z108" s="213"/>
      <c r="AA108" s="213"/>
      <c r="AB108" s="213"/>
      <c r="AC108" s="213"/>
      <c r="AD108" s="213"/>
      <c r="AE108" s="213"/>
      <c r="AF108" s="213"/>
      <c r="AG108" s="213" t="s">
        <v>150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20"/>
      <c r="B109" s="221"/>
      <c r="C109" s="261" t="s">
        <v>284</v>
      </c>
      <c r="D109" s="248"/>
      <c r="E109" s="249">
        <v>31.94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154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ht="22.5" outlineLevel="1" x14ac:dyDescent="0.2">
      <c r="A110" s="253">
        <v>30</v>
      </c>
      <c r="B110" s="254" t="s">
        <v>285</v>
      </c>
      <c r="C110" s="263" t="s">
        <v>286</v>
      </c>
      <c r="D110" s="255" t="s">
        <v>287</v>
      </c>
      <c r="E110" s="256">
        <v>3</v>
      </c>
      <c r="F110" s="257"/>
      <c r="G110" s="258">
        <f>ROUND(E110*F110,2)</f>
        <v>0</v>
      </c>
      <c r="H110" s="257"/>
      <c r="I110" s="258">
        <f>ROUND(E110*H110,2)</f>
        <v>0</v>
      </c>
      <c r="J110" s="257"/>
      <c r="K110" s="258">
        <f>ROUND(E110*J110,2)</f>
        <v>0</v>
      </c>
      <c r="L110" s="258">
        <v>21</v>
      </c>
      <c r="M110" s="258">
        <f>G110*(1+L110/100)</f>
        <v>0</v>
      </c>
      <c r="N110" s="258">
        <v>3.0000000000000001E-3</v>
      </c>
      <c r="O110" s="258">
        <f>ROUND(E110*N110,2)</f>
        <v>0.01</v>
      </c>
      <c r="P110" s="258">
        <v>0</v>
      </c>
      <c r="Q110" s="258">
        <f>ROUND(E110*P110,2)</f>
        <v>0</v>
      </c>
      <c r="R110" s="258" t="s">
        <v>214</v>
      </c>
      <c r="S110" s="258" t="s">
        <v>115</v>
      </c>
      <c r="T110" s="259" t="s">
        <v>115</v>
      </c>
      <c r="U110" s="222">
        <v>0</v>
      </c>
      <c r="V110" s="222">
        <f>ROUND(E110*U110,2)</f>
        <v>0</v>
      </c>
      <c r="W110" s="222"/>
      <c r="X110" s="222" t="s">
        <v>215</v>
      </c>
      <c r="Y110" s="213"/>
      <c r="Z110" s="213"/>
      <c r="AA110" s="213"/>
      <c r="AB110" s="213"/>
      <c r="AC110" s="213"/>
      <c r="AD110" s="213"/>
      <c r="AE110" s="213"/>
      <c r="AF110" s="213"/>
      <c r="AG110" s="213" t="s">
        <v>216</v>
      </c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x14ac:dyDescent="0.2">
      <c r="A111" s="224" t="s">
        <v>110</v>
      </c>
      <c r="B111" s="225" t="s">
        <v>61</v>
      </c>
      <c r="C111" s="241" t="s">
        <v>62</v>
      </c>
      <c r="D111" s="226"/>
      <c r="E111" s="227"/>
      <c r="F111" s="228"/>
      <c r="G111" s="228">
        <f>SUMIF(AG112:AG113,"&lt;&gt;NOR",G112:G113)</f>
        <v>0</v>
      </c>
      <c r="H111" s="228"/>
      <c r="I111" s="228">
        <f>SUM(I112:I113)</f>
        <v>0</v>
      </c>
      <c r="J111" s="228"/>
      <c r="K111" s="228">
        <f>SUM(K112:K113)</f>
        <v>0</v>
      </c>
      <c r="L111" s="228"/>
      <c r="M111" s="228">
        <f>SUM(M112:M113)</f>
        <v>0</v>
      </c>
      <c r="N111" s="228"/>
      <c r="O111" s="228">
        <f>SUM(O112:O113)</f>
        <v>0</v>
      </c>
      <c r="P111" s="228"/>
      <c r="Q111" s="228">
        <f>SUM(Q112:Q113)</f>
        <v>0</v>
      </c>
      <c r="R111" s="228"/>
      <c r="S111" s="228"/>
      <c r="T111" s="229"/>
      <c r="U111" s="223"/>
      <c r="V111" s="223">
        <f>SUM(V112:V113)</f>
        <v>95.9</v>
      </c>
      <c r="W111" s="223"/>
      <c r="X111" s="223"/>
      <c r="AG111" t="s">
        <v>111</v>
      </c>
    </row>
    <row r="112" spans="1:60" outlineLevel="1" x14ac:dyDescent="0.2">
      <c r="A112" s="230">
        <v>31</v>
      </c>
      <c r="B112" s="231" t="s">
        <v>288</v>
      </c>
      <c r="C112" s="242" t="s">
        <v>289</v>
      </c>
      <c r="D112" s="232" t="s">
        <v>226</v>
      </c>
      <c r="E112" s="233">
        <v>112.55491000000001</v>
      </c>
      <c r="F112" s="234"/>
      <c r="G112" s="235">
        <f>ROUND(E112*F112,2)</f>
        <v>0</v>
      </c>
      <c r="H112" s="234"/>
      <c r="I112" s="235">
        <f>ROUND(E112*H112,2)</f>
        <v>0</v>
      </c>
      <c r="J112" s="234"/>
      <c r="K112" s="235">
        <f>ROUND(E112*J112,2)</f>
        <v>0</v>
      </c>
      <c r="L112" s="235">
        <v>21</v>
      </c>
      <c r="M112" s="235">
        <f>G112*(1+L112/100)</f>
        <v>0</v>
      </c>
      <c r="N112" s="235">
        <v>0</v>
      </c>
      <c r="O112" s="235">
        <f>ROUND(E112*N112,2)</f>
        <v>0</v>
      </c>
      <c r="P112" s="235">
        <v>0</v>
      </c>
      <c r="Q112" s="235">
        <f>ROUND(E112*P112,2)</f>
        <v>0</v>
      </c>
      <c r="R112" s="235" t="s">
        <v>242</v>
      </c>
      <c r="S112" s="235" t="s">
        <v>115</v>
      </c>
      <c r="T112" s="236" t="s">
        <v>115</v>
      </c>
      <c r="U112" s="222">
        <v>0.85199999999999998</v>
      </c>
      <c r="V112" s="222">
        <f>ROUND(E112*U112,2)</f>
        <v>95.9</v>
      </c>
      <c r="W112" s="222"/>
      <c r="X112" s="222" t="s">
        <v>290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291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22.5" outlineLevel="1" x14ac:dyDescent="0.2">
      <c r="A113" s="220"/>
      <c r="B113" s="221"/>
      <c r="C113" s="260" t="s">
        <v>292</v>
      </c>
      <c r="D113" s="252"/>
      <c r="E113" s="252"/>
      <c r="F113" s="252"/>
      <c r="G113" s="25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152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38" t="str">
        <f>C113</f>
        <v>přesun hmot pro budovy občanské výstavby (JKSO 801), budovy pro bydlení (JKSO 803) budovy pro výrobu a služby (JKSO 812) s nosnou svislou konstrukcí zděnou z cihel nebo tvárnic nebo kovovou</v>
      </c>
      <c r="BB113" s="213"/>
      <c r="BC113" s="213"/>
      <c r="BD113" s="213"/>
      <c r="BE113" s="213"/>
      <c r="BF113" s="213"/>
      <c r="BG113" s="213"/>
      <c r="BH113" s="213"/>
    </row>
    <row r="114" spans="1:60" x14ac:dyDescent="0.2">
      <c r="A114" s="224" t="s">
        <v>110</v>
      </c>
      <c r="B114" s="225" t="s">
        <v>63</v>
      </c>
      <c r="C114" s="241" t="s">
        <v>64</v>
      </c>
      <c r="D114" s="226"/>
      <c r="E114" s="227"/>
      <c r="F114" s="228"/>
      <c r="G114" s="228">
        <f>SUMIF(AG115:AG123,"&lt;&gt;NOR",G115:G123)</f>
        <v>0</v>
      </c>
      <c r="H114" s="228"/>
      <c r="I114" s="228">
        <f>SUM(I115:I123)</f>
        <v>0</v>
      </c>
      <c r="J114" s="228"/>
      <c r="K114" s="228">
        <f>SUM(K115:K123)</f>
        <v>0</v>
      </c>
      <c r="L114" s="228"/>
      <c r="M114" s="228">
        <f>SUM(M115:M123)</f>
        <v>0</v>
      </c>
      <c r="N114" s="228"/>
      <c r="O114" s="228">
        <f>SUM(O115:O123)</f>
        <v>0.05</v>
      </c>
      <c r="P114" s="228"/>
      <c r="Q114" s="228">
        <f>SUM(Q115:Q123)</f>
        <v>0</v>
      </c>
      <c r="R114" s="228"/>
      <c r="S114" s="228"/>
      <c r="T114" s="229"/>
      <c r="U114" s="223"/>
      <c r="V114" s="223">
        <f>SUM(V115:V123)</f>
        <v>2.69</v>
      </c>
      <c r="W114" s="223"/>
      <c r="X114" s="223"/>
      <c r="AG114" t="s">
        <v>111</v>
      </c>
    </row>
    <row r="115" spans="1:60" outlineLevel="1" x14ac:dyDescent="0.2">
      <c r="A115" s="230">
        <v>32</v>
      </c>
      <c r="B115" s="231" t="s">
        <v>293</v>
      </c>
      <c r="C115" s="242" t="s">
        <v>294</v>
      </c>
      <c r="D115" s="232" t="s">
        <v>190</v>
      </c>
      <c r="E115" s="233">
        <v>18.420400000000001</v>
      </c>
      <c r="F115" s="234"/>
      <c r="G115" s="235">
        <f>ROUND(E115*F115,2)</f>
        <v>0</v>
      </c>
      <c r="H115" s="234"/>
      <c r="I115" s="235">
        <f>ROUND(E115*H115,2)</f>
        <v>0</v>
      </c>
      <c r="J115" s="234"/>
      <c r="K115" s="235">
        <f>ROUND(E115*J115,2)</f>
        <v>0</v>
      </c>
      <c r="L115" s="235">
        <v>21</v>
      </c>
      <c r="M115" s="235">
        <f>G115*(1+L115/100)</f>
        <v>0</v>
      </c>
      <c r="N115" s="235">
        <v>8.3000000000000001E-4</v>
      </c>
      <c r="O115" s="235">
        <f>ROUND(E115*N115,2)</f>
        <v>0.02</v>
      </c>
      <c r="P115" s="235">
        <v>0</v>
      </c>
      <c r="Q115" s="235">
        <f>ROUND(E115*P115,2)</f>
        <v>0</v>
      </c>
      <c r="R115" s="235" t="s">
        <v>295</v>
      </c>
      <c r="S115" s="235" t="s">
        <v>115</v>
      </c>
      <c r="T115" s="236" t="s">
        <v>115</v>
      </c>
      <c r="U115" s="222">
        <v>0.14099999999999999</v>
      </c>
      <c r="V115" s="222">
        <f>ROUND(E115*U115,2)</f>
        <v>2.6</v>
      </c>
      <c r="W115" s="222"/>
      <c r="X115" s="222" t="s">
        <v>149</v>
      </c>
      <c r="Y115" s="213"/>
      <c r="Z115" s="213"/>
      <c r="AA115" s="213"/>
      <c r="AB115" s="213"/>
      <c r="AC115" s="213"/>
      <c r="AD115" s="213"/>
      <c r="AE115" s="213"/>
      <c r="AF115" s="213"/>
      <c r="AG115" s="213" t="s">
        <v>150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20"/>
      <c r="B116" s="221"/>
      <c r="C116" s="261" t="s">
        <v>296</v>
      </c>
      <c r="D116" s="248"/>
      <c r="E116" s="249">
        <v>1.5047999999999999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13"/>
      <c r="Z116" s="213"/>
      <c r="AA116" s="213"/>
      <c r="AB116" s="213"/>
      <c r="AC116" s="213"/>
      <c r="AD116" s="213"/>
      <c r="AE116" s="213"/>
      <c r="AF116" s="213"/>
      <c r="AG116" s="213" t="s">
        <v>154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20"/>
      <c r="B117" s="221"/>
      <c r="C117" s="261" t="s">
        <v>297</v>
      </c>
      <c r="D117" s="248"/>
      <c r="E117" s="249">
        <v>15.7096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154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20"/>
      <c r="B118" s="221"/>
      <c r="C118" s="261" t="s">
        <v>298</v>
      </c>
      <c r="D118" s="248"/>
      <c r="E118" s="249">
        <v>1.206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154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22.5" outlineLevel="1" x14ac:dyDescent="0.2">
      <c r="A119" s="230">
        <v>33</v>
      </c>
      <c r="B119" s="231" t="s">
        <v>299</v>
      </c>
      <c r="C119" s="242" t="s">
        <v>300</v>
      </c>
      <c r="D119" s="232" t="s">
        <v>190</v>
      </c>
      <c r="E119" s="233">
        <v>21.18346</v>
      </c>
      <c r="F119" s="234"/>
      <c r="G119" s="235">
        <f>ROUND(E119*F119,2)</f>
        <v>0</v>
      </c>
      <c r="H119" s="234"/>
      <c r="I119" s="235">
        <f>ROUND(E119*H119,2)</f>
        <v>0</v>
      </c>
      <c r="J119" s="234"/>
      <c r="K119" s="235">
        <f>ROUND(E119*J119,2)</f>
        <v>0</v>
      </c>
      <c r="L119" s="235">
        <v>21</v>
      </c>
      <c r="M119" s="235">
        <f>G119*(1+L119/100)</f>
        <v>0</v>
      </c>
      <c r="N119" s="235">
        <v>1.4E-3</v>
      </c>
      <c r="O119" s="235">
        <f>ROUND(E119*N119,2)</f>
        <v>0.03</v>
      </c>
      <c r="P119" s="235">
        <v>0</v>
      </c>
      <c r="Q119" s="235">
        <f>ROUND(E119*P119,2)</f>
        <v>0</v>
      </c>
      <c r="R119" s="235" t="s">
        <v>214</v>
      </c>
      <c r="S119" s="235" t="s">
        <v>115</v>
      </c>
      <c r="T119" s="236" t="s">
        <v>115</v>
      </c>
      <c r="U119" s="222">
        <v>0</v>
      </c>
      <c r="V119" s="222">
        <f>ROUND(E119*U119,2)</f>
        <v>0</v>
      </c>
      <c r="W119" s="222"/>
      <c r="X119" s="222" t="s">
        <v>215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216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20"/>
      <c r="B120" s="221"/>
      <c r="C120" s="261" t="s">
        <v>301</v>
      </c>
      <c r="D120" s="248"/>
      <c r="E120" s="249">
        <v>18.420400000000001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154</v>
      </c>
      <c r="AH120" s="213">
        <v>5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20"/>
      <c r="B121" s="221"/>
      <c r="C121" s="262" t="s">
        <v>281</v>
      </c>
      <c r="D121" s="250"/>
      <c r="E121" s="251">
        <v>2.7630599999999998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154</v>
      </c>
      <c r="AH121" s="213">
        <v>4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30">
        <v>34</v>
      </c>
      <c r="B122" s="231" t="s">
        <v>302</v>
      </c>
      <c r="C122" s="242" t="s">
        <v>303</v>
      </c>
      <c r="D122" s="232" t="s">
        <v>226</v>
      </c>
      <c r="E122" s="233">
        <v>4.4949999999999997E-2</v>
      </c>
      <c r="F122" s="234"/>
      <c r="G122" s="235">
        <f>ROUND(E122*F122,2)</f>
        <v>0</v>
      </c>
      <c r="H122" s="234"/>
      <c r="I122" s="235">
        <f>ROUND(E122*H122,2)</f>
        <v>0</v>
      </c>
      <c r="J122" s="234"/>
      <c r="K122" s="235">
        <f>ROUND(E122*J122,2)</f>
        <v>0</v>
      </c>
      <c r="L122" s="235">
        <v>21</v>
      </c>
      <c r="M122" s="235">
        <f>G122*(1+L122/100)</f>
        <v>0</v>
      </c>
      <c r="N122" s="235">
        <v>0</v>
      </c>
      <c r="O122" s="235">
        <f>ROUND(E122*N122,2)</f>
        <v>0</v>
      </c>
      <c r="P122" s="235">
        <v>0</v>
      </c>
      <c r="Q122" s="235">
        <f>ROUND(E122*P122,2)</f>
        <v>0</v>
      </c>
      <c r="R122" s="235" t="s">
        <v>295</v>
      </c>
      <c r="S122" s="235" t="s">
        <v>115</v>
      </c>
      <c r="T122" s="236" t="s">
        <v>115</v>
      </c>
      <c r="U122" s="222">
        <v>2.048</v>
      </c>
      <c r="V122" s="222">
        <f>ROUND(E122*U122,2)</f>
        <v>0.09</v>
      </c>
      <c r="W122" s="222"/>
      <c r="X122" s="222" t="s">
        <v>290</v>
      </c>
      <c r="Y122" s="213"/>
      <c r="Z122" s="213"/>
      <c r="AA122" s="213"/>
      <c r="AB122" s="213"/>
      <c r="AC122" s="213"/>
      <c r="AD122" s="213"/>
      <c r="AE122" s="213"/>
      <c r="AF122" s="213"/>
      <c r="AG122" s="213" t="s">
        <v>291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20"/>
      <c r="B123" s="221"/>
      <c r="C123" s="260" t="s">
        <v>304</v>
      </c>
      <c r="D123" s="252"/>
      <c r="E123" s="252"/>
      <c r="F123" s="252"/>
      <c r="G123" s="25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152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x14ac:dyDescent="0.2">
      <c r="A124" s="224" t="s">
        <v>110</v>
      </c>
      <c r="B124" s="225" t="s">
        <v>65</v>
      </c>
      <c r="C124" s="241" t="s">
        <v>66</v>
      </c>
      <c r="D124" s="226"/>
      <c r="E124" s="227"/>
      <c r="F124" s="228"/>
      <c r="G124" s="228">
        <f>SUMIF(AG125:AG132,"&lt;&gt;NOR",G125:G132)</f>
        <v>0</v>
      </c>
      <c r="H124" s="228"/>
      <c r="I124" s="228">
        <f>SUM(I125:I132)</f>
        <v>0</v>
      </c>
      <c r="J124" s="228"/>
      <c r="K124" s="228">
        <f>SUM(K125:K132)</f>
        <v>0</v>
      </c>
      <c r="L124" s="228"/>
      <c r="M124" s="228">
        <f>SUM(M125:M132)</f>
        <v>0</v>
      </c>
      <c r="N124" s="228"/>
      <c r="O124" s="228">
        <f>SUM(O125:O132)</f>
        <v>0</v>
      </c>
      <c r="P124" s="228"/>
      <c r="Q124" s="228">
        <f>SUM(Q125:Q132)</f>
        <v>0</v>
      </c>
      <c r="R124" s="228"/>
      <c r="S124" s="228"/>
      <c r="T124" s="229"/>
      <c r="U124" s="223"/>
      <c r="V124" s="223">
        <f>SUM(V125:V132)</f>
        <v>3.9899999999999998</v>
      </c>
      <c r="W124" s="223"/>
      <c r="X124" s="223"/>
      <c r="AG124" t="s">
        <v>111</v>
      </c>
    </row>
    <row r="125" spans="1:60" outlineLevel="1" x14ac:dyDescent="0.2">
      <c r="A125" s="230">
        <v>35</v>
      </c>
      <c r="B125" s="231" t="s">
        <v>305</v>
      </c>
      <c r="C125" s="242" t="s">
        <v>306</v>
      </c>
      <c r="D125" s="232" t="s">
        <v>231</v>
      </c>
      <c r="E125" s="233">
        <v>7.22</v>
      </c>
      <c r="F125" s="234"/>
      <c r="G125" s="235">
        <f>ROUND(E125*F125,2)</f>
        <v>0</v>
      </c>
      <c r="H125" s="234"/>
      <c r="I125" s="235">
        <f>ROUND(E125*H125,2)</f>
        <v>0</v>
      </c>
      <c r="J125" s="234"/>
      <c r="K125" s="235">
        <f>ROUND(E125*J125,2)</f>
        <v>0</v>
      </c>
      <c r="L125" s="235">
        <v>21</v>
      </c>
      <c r="M125" s="235">
        <f>G125*(1+L125/100)</f>
        <v>0</v>
      </c>
      <c r="N125" s="235">
        <v>5.1999999999999995E-4</v>
      </c>
      <c r="O125" s="235">
        <f>ROUND(E125*N125,2)</f>
        <v>0</v>
      </c>
      <c r="P125" s="235">
        <v>0</v>
      </c>
      <c r="Q125" s="235">
        <f>ROUND(E125*P125,2)</f>
        <v>0</v>
      </c>
      <c r="R125" s="235" t="s">
        <v>307</v>
      </c>
      <c r="S125" s="235" t="s">
        <v>115</v>
      </c>
      <c r="T125" s="236" t="s">
        <v>115</v>
      </c>
      <c r="U125" s="222">
        <v>0.52900000000000003</v>
      </c>
      <c r="V125" s="222">
        <f>ROUND(E125*U125,2)</f>
        <v>3.82</v>
      </c>
      <c r="W125" s="222"/>
      <c r="X125" s="222" t="s">
        <v>149</v>
      </c>
      <c r="Y125" s="213"/>
      <c r="Z125" s="213"/>
      <c r="AA125" s="213"/>
      <c r="AB125" s="213"/>
      <c r="AC125" s="213"/>
      <c r="AD125" s="213"/>
      <c r="AE125" s="213"/>
      <c r="AF125" s="213"/>
      <c r="AG125" s="213" t="s">
        <v>150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20"/>
      <c r="B126" s="221"/>
      <c r="C126" s="260" t="s">
        <v>308</v>
      </c>
      <c r="D126" s="252"/>
      <c r="E126" s="252"/>
      <c r="F126" s="252"/>
      <c r="G126" s="25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152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20"/>
      <c r="B127" s="221"/>
      <c r="C127" s="244" t="s">
        <v>309</v>
      </c>
      <c r="D127" s="239"/>
      <c r="E127" s="239"/>
      <c r="F127" s="239"/>
      <c r="G127" s="239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3"/>
      <c r="Z127" s="213"/>
      <c r="AA127" s="213"/>
      <c r="AB127" s="213"/>
      <c r="AC127" s="213"/>
      <c r="AD127" s="213"/>
      <c r="AE127" s="213"/>
      <c r="AF127" s="213"/>
      <c r="AG127" s="213" t="s">
        <v>118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20"/>
      <c r="B128" s="221"/>
      <c r="C128" s="244" t="s">
        <v>310</v>
      </c>
      <c r="D128" s="239"/>
      <c r="E128" s="239"/>
      <c r="F128" s="239"/>
      <c r="G128" s="239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118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20"/>
      <c r="B129" s="221"/>
      <c r="C129" s="261" t="s">
        <v>311</v>
      </c>
      <c r="D129" s="248"/>
      <c r="E129" s="249">
        <v>7.22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3"/>
      <c r="Z129" s="213"/>
      <c r="AA129" s="213"/>
      <c r="AB129" s="213"/>
      <c r="AC129" s="213"/>
      <c r="AD129" s="213"/>
      <c r="AE129" s="213"/>
      <c r="AF129" s="213"/>
      <c r="AG129" s="213" t="s">
        <v>154</v>
      </c>
      <c r="AH129" s="213">
        <v>0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ht="22.5" outlineLevel="1" x14ac:dyDescent="0.2">
      <c r="A130" s="253">
        <v>36</v>
      </c>
      <c r="B130" s="254" t="s">
        <v>312</v>
      </c>
      <c r="C130" s="263" t="s">
        <v>313</v>
      </c>
      <c r="D130" s="255" t="s">
        <v>287</v>
      </c>
      <c r="E130" s="256">
        <v>2</v>
      </c>
      <c r="F130" s="257"/>
      <c r="G130" s="258">
        <f>ROUND(E130*F130,2)</f>
        <v>0</v>
      </c>
      <c r="H130" s="257"/>
      <c r="I130" s="258">
        <f>ROUND(E130*H130,2)</f>
        <v>0</v>
      </c>
      <c r="J130" s="257"/>
      <c r="K130" s="258">
        <f>ROUND(E130*J130,2)</f>
        <v>0</v>
      </c>
      <c r="L130" s="258">
        <v>21</v>
      </c>
      <c r="M130" s="258">
        <f>G130*(1+L130/100)</f>
        <v>0</v>
      </c>
      <c r="N130" s="258">
        <v>4.2999999999999999E-4</v>
      </c>
      <c r="O130" s="258">
        <f>ROUND(E130*N130,2)</f>
        <v>0</v>
      </c>
      <c r="P130" s="258">
        <v>0</v>
      </c>
      <c r="Q130" s="258">
        <f>ROUND(E130*P130,2)</f>
        <v>0</v>
      </c>
      <c r="R130" s="258" t="s">
        <v>307</v>
      </c>
      <c r="S130" s="258" t="s">
        <v>115</v>
      </c>
      <c r="T130" s="259" t="s">
        <v>115</v>
      </c>
      <c r="U130" s="222">
        <v>0.08</v>
      </c>
      <c r="V130" s="222">
        <f>ROUND(E130*U130,2)</f>
        <v>0.16</v>
      </c>
      <c r="W130" s="222"/>
      <c r="X130" s="222" t="s">
        <v>149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150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30">
        <v>37</v>
      </c>
      <c r="B131" s="231" t="s">
        <v>314</v>
      </c>
      <c r="C131" s="242" t="s">
        <v>315</v>
      </c>
      <c r="D131" s="232" t="s">
        <v>226</v>
      </c>
      <c r="E131" s="233">
        <v>4.6100000000000004E-3</v>
      </c>
      <c r="F131" s="234"/>
      <c r="G131" s="235">
        <f>ROUND(E131*F131,2)</f>
        <v>0</v>
      </c>
      <c r="H131" s="234"/>
      <c r="I131" s="235">
        <f>ROUND(E131*H131,2)</f>
        <v>0</v>
      </c>
      <c r="J131" s="234"/>
      <c r="K131" s="235">
        <f>ROUND(E131*J131,2)</f>
        <v>0</v>
      </c>
      <c r="L131" s="235">
        <v>21</v>
      </c>
      <c r="M131" s="235">
        <f>G131*(1+L131/100)</f>
        <v>0</v>
      </c>
      <c r="N131" s="235">
        <v>0</v>
      </c>
      <c r="O131" s="235">
        <f>ROUND(E131*N131,2)</f>
        <v>0</v>
      </c>
      <c r="P131" s="235">
        <v>0</v>
      </c>
      <c r="Q131" s="235">
        <f>ROUND(E131*P131,2)</f>
        <v>0</v>
      </c>
      <c r="R131" s="235" t="s">
        <v>307</v>
      </c>
      <c r="S131" s="235" t="s">
        <v>115</v>
      </c>
      <c r="T131" s="236" t="s">
        <v>115</v>
      </c>
      <c r="U131" s="222">
        <v>1.47</v>
      </c>
      <c r="V131" s="222">
        <f>ROUND(E131*U131,2)</f>
        <v>0.01</v>
      </c>
      <c r="W131" s="222"/>
      <c r="X131" s="222" t="s">
        <v>290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291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20"/>
      <c r="B132" s="221"/>
      <c r="C132" s="260" t="s">
        <v>316</v>
      </c>
      <c r="D132" s="252"/>
      <c r="E132" s="252"/>
      <c r="F132" s="252"/>
      <c r="G132" s="25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152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x14ac:dyDescent="0.2">
      <c r="A133" s="224" t="s">
        <v>110</v>
      </c>
      <c r="B133" s="225" t="s">
        <v>67</v>
      </c>
      <c r="C133" s="241" t="s">
        <v>68</v>
      </c>
      <c r="D133" s="226"/>
      <c r="E133" s="227"/>
      <c r="F133" s="228"/>
      <c r="G133" s="228">
        <f>SUMIF(AG134:AG297,"&lt;&gt;NOR",G134:G297)</f>
        <v>0</v>
      </c>
      <c r="H133" s="228"/>
      <c r="I133" s="228">
        <f>SUM(I134:I297)</f>
        <v>0</v>
      </c>
      <c r="J133" s="228"/>
      <c r="K133" s="228">
        <f>SUM(K134:K297)</f>
        <v>0</v>
      </c>
      <c r="L133" s="228"/>
      <c r="M133" s="228">
        <f>SUM(M134:M297)</f>
        <v>0</v>
      </c>
      <c r="N133" s="228"/>
      <c r="O133" s="228">
        <f>SUM(O134:O297)</f>
        <v>3.9299999999999997</v>
      </c>
      <c r="P133" s="228"/>
      <c r="Q133" s="228">
        <f>SUM(Q134:Q297)</f>
        <v>0</v>
      </c>
      <c r="R133" s="228"/>
      <c r="S133" s="228"/>
      <c r="T133" s="229"/>
      <c r="U133" s="223"/>
      <c r="V133" s="223">
        <f>SUM(V134:V297)</f>
        <v>95.36</v>
      </c>
      <c r="W133" s="223"/>
      <c r="X133" s="223"/>
      <c r="AG133" t="s">
        <v>111</v>
      </c>
    </row>
    <row r="134" spans="1:60" ht="22.5" outlineLevel="1" x14ac:dyDescent="0.2">
      <c r="A134" s="230">
        <v>38</v>
      </c>
      <c r="B134" s="231" t="s">
        <v>317</v>
      </c>
      <c r="C134" s="242" t="s">
        <v>318</v>
      </c>
      <c r="D134" s="232" t="s">
        <v>231</v>
      </c>
      <c r="E134" s="233">
        <v>68.31</v>
      </c>
      <c r="F134" s="234"/>
      <c r="G134" s="235">
        <f>ROUND(E134*F134,2)</f>
        <v>0</v>
      </c>
      <c r="H134" s="234"/>
      <c r="I134" s="235">
        <f>ROUND(E134*H134,2)</f>
        <v>0</v>
      </c>
      <c r="J134" s="234"/>
      <c r="K134" s="235">
        <f>ROUND(E134*J134,2)</f>
        <v>0</v>
      </c>
      <c r="L134" s="235">
        <v>21</v>
      </c>
      <c r="M134" s="235">
        <f>G134*(1+L134/100)</f>
        <v>0</v>
      </c>
      <c r="N134" s="235">
        <v>2.0000000000000001E-4</v>
      </c>
      <c r="O134" s="235">
        <f>ROUND(E134*N134,2)</f>
        <v>0.01</v>
      </c>
      <c r="P134" s="235">
        <v>0</v>
      </c>
      <c r="Q134" s="235">
        <f>ROUND(E134*P134,2)</f>
        <v>0</v>
      </c>
      <c r="R134" s="235" t="s">
        <v>319</v>
      </c>
      <c r="S134" s="235" t="s">
        <v>115</v>
      </c>
      <c r="T134" s="236" t="s">
        <v>115</v>
      </c>
      <c r="U134" s="222">
        <v>0.252</v>
      </c>
      <c r="V134" s="222">
        <f>ROUND(E134*U134,2)</f>
        <v>17.21</v>
      </c>
      <c r="W134" s="222"/>
      <c r="X134" s="222" t="s">
        <v>149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150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20"/>
      <c r="B135" s="221"/>
      <c r="C135" s="261" t="s">
        <v>320</v>
      </c>
      <c r="D135" s="248"/>
      <c r="E135" s="249">
        <v>68.31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154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ht="22.5" outlineLevel="1" x14ac:dyDescent="0.2">
      <c r="A136" s="230">
        <v>39</v>
      </c>
      <c r="B136" s="231" t="s">
        <v>321</v>
      </c>
      <c r="C136" s="242" t="s">
        <v>322</v>
      </c>
      <c r="D136" s="232" t="s">
        <v>231</v>
      </c>
      <c r="E136" s="233">
        <v>20.423999999999999</v>
      </c>
      <c r="F136" s="234"/>
      <c r="G136" s="235">
        <f>ROUND(E136*F136,2)</f>
        <v>0</v>
      </c>
      <c r="H136" s="234"/>
      <c r="I136" s="235">
        <f>ROUND(E136*H136,2)</f>
        <v>0</v>
      </c>
      <c r="J136" s="234"/>
      <c r="K136" s="235">
        <f>ROUND(E136*J136,2)</f>
        <v>0</v>
      </c>
      <c r="L136" s="235">
        <v>21</v>
      </c>
      <c r="M136" s="235">
        <f>G136*(1+L136/100)</f>
        <v>0</v>
      </c>
      <c r="N136" s="235">
        <v>1.5689999999999999E-2</v>
      </c>
      <c r="O136" s="235">
        <f>ROUND(E136*N136,2)</f>
        <v>0.32</v>
      </c>
      <c r="P136" s="235">
        <v>0</v>
      </c>
      <c r="Q136" s="235">
        <f>ROUND(E136*P136,2)</f>
        <v>0</v>
      </c>
      <c r="R136" s="235" t="s">
        <v>319</v>
      </c>
      <c r="S136" s="235" t="s">
        <v>115</v>
      </c>
      <c r="T136" s="236" t="s">
        <v>115</v>
      </c>
      <c r="U136" s="222">
        <v>0.32100000000000001</v>
      </c>
      <c r="V136" s="222">
        <f>ROUND(E136*U136,2)</f>
        <v>6.56</v>
      </c>
      <c r="W136" s="222"/>
      <c r="X136" s="222" t="s">
        <v>149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150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20"/>
      <c r="B137" s="221"/>
      <c r="C137" s="261" t="s">
        <v>323</v>
      </c>
      <c r="D137" s="248"/>
      <c r="E137" s="249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154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20"/>
      <c r="B138" s="221"/>
      <c r="C138" s="261" t="s">
        <v>324</v>
      </c>
      <c r="D138" s="248"/>
      <c r="E138" s="249">
        <v>15.624000000000001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154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20"/>
      <c r="B139" s="221"/>
      <c r="C139" s="261" t="s">
        <v>325</v>
      </c>
      <c r="D139" s="248"/>
      <c r="E139" s="249">
        <v>4.8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3"/>
      <c r="Z139" s="213"/>
      <c r="AA139" s="213"/>
      <c r="AB139" s="213"/>
      <c r="AC139" s="213"/>
      <c r="AD139" s="213"/>
      <c r="AE139" s="213"/>
      <c r="AF139" s="213"/>
      <c r="AG139" s="213" t="s">
        <v>154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ht="22.5" outlineLevel="1" x14ac:dyDescent="0.2">
      <c r="A140" s="230">
        <v>40</v>
      </c>
      <c r="B140" s="231" t="s">
        <v>326</v>
      </c>
      <c r="C140" s="242" t="s">
        <v>327</v>
      </c>
      <c r="D140" s="232" t="s">
        <v>190</v>
      </c>
      <c r="E140" s="233">
        <v>62.11656</v>
      </c>
      <c r="F140" s="234"/>
      <c r="G140" s="235">
        <f>ROUND(E140*F140,2)</f>
        <v>0</v>
      </c>
      <c r="H140" s="234"/>
      <c r="I140" s="235">
        <f>ROUND(E140*H140,2)</f>
        <v>0</v>
      </c>
      <c r="J140" s="234"/>
      <c r="K140" s="235">
        <f>ROUND(E140*J140,2)</f>
        <v>0</v>
      </c>
      <c r="L140" s="235">
        <v>21</v>
      </c>
      <c r="M140" s="235">
        <f>G140*(1+L140/100)</f>
        <v>0</v>
      </c>
      <c r="N140" s="235">
        <v>1.6000000000000001E-4</v>
      </c>
      <c r="O140" s="235">
        <f>ROUND(E140*N140,2)</f>
        <v>0.01</v>
      </c>
      <c r="P140" s="235">
        <v>0</v>
      </c>
      <c r="Q140" s="235">
        <f>ROUND(E140*P140,2)</f>
        <v>0</v>
      </c>
      <c r="R140" s="235" t="s">
        <v>319</v>
      </c>
      <c r="S140" s="235" t="s">
        <v>115</v>
      </c>
      <c r="T140" s="236" t="s">
        <v>115</v>
      </c>
      <c r="U140" s="222">
        <v>0.17599999999999999</v>
      </c>
      <c r="V140" s="222">
        <f>ROUND(E140*U140,2)</f>
        <v>10.93</v>
      </c>
      <c r="W140" s="222"/>
      <c r="X140" s="222" t="s">
        <v>149</v>
      </c>
      <c r="Y140" s="213"/>
      <c r="Z140" s="213"/>
      <c r="AA140" s="213"/>
      <c r="AB140" s="213"/>
      <c r="AC140" s="213"/>
      <c r="AD140" s="213"/>
      <c r="AE140" s="213"/>
      <c r="AF140" s="213"/>
      <c r="AG140" s="213" t="s">
        <v>150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">
      <c r="A141" s="220"/>
      <c r="B141" s="221"/>
      <c r="C141" s="261" t="s">
        <v>328</v>
      </c>
      <c r="D141" s="248"/>
      <c r="E141" s="249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13"/>
      <c r="Z141" s="213"/>
      <c r="AA141" s="213"/>
      <c r="AB141" s="213"/>
      <c r="AC141" s="213"/>
      <c r="AD141" s="213"/>
      <c r="AE141" s="213"/>
      <c r="AF141" s="213"/>
      <c r="AG141" s="213" t="s">
        <v>154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20"/>
      <c r="B142" s="221"/>
      <c r="C142" s="261" t="s">
        <v>329</v>
      </c>
      <c r="D142" s="248"/>
      <c r="E142" s="249">
        <v>36.229599999999998</v>
      </c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154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20"/>
      <c r="B143" s="221"/>
      <c r="C143" s="261" t="s">
        <v>330</v>
      </c>
      <c r="D143" s="248"/>
      <c r="E143" s="249">
        <v>25.886959999999998</v>
      </c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154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ht="22.5" outlineLevel="1" x14ac:dyDescent="0.2">
      <c r="A144" s="230">
        <v>41</v>
      </c>
      <c r="B144" s="231" t="s">
        <v>331</v>
      </c>
      <c r="C144" s="242" t="s">
        <v>332</v>
      </c>
      <c r="D144" s="232" t="s">
        <v>190</v>
      </c>
      <c r="E144" s="233">
        <v>4.7008000000000001</v>
      </c>
      <c r="F144" s="234"/>
      <c r="G144" s="235">
        <f>ROUND(E144*F144,2)</f>
        <v>0</v>
      </c>
      <c r="H144" s="234"/>
      <c r="I144" s="235">
        <f>ROUND(E144*H144,2)</f>
        <v>0</v>
      </c>
      <c r="J144" s="234"/>
      <c r="K144" s="235">
        <f>ROUND(E144*J144,2)</f>
        <v>0</v>
      </c>
      <c r="L144" s="235">
        <v>21</v>
      </c>
      <c r="M144" s="235">
        <f>G144*(1+L144/100)</f>
        <v>0</v>
      </c>
      <c r="N144" s="235">
        <v>1.468E-2</v>
      </c>
      <c r="O144" s="235">
        <f>ROUND(E144*N144,2)</f>
        <v>7.0000000000000007E-2</v>
      </c>
      <c r="P144" s="235">
        <v>0</v>
      </c>
      <c r="Q144" s="235">
        <f>ROUND(E144*P144,2)</f>
        <v>0</v>
      </c>
      <c r="R144" s="235" t="s">
        <v>319</v>
      </c>
      <c r="S144" s="235" t="s">
        <v>115</v>
      </c>
      <c r="T144" s="236" t="s">
        <v>115</v>
      </c>
      <c r="U144" s="222">
        <v>0.17599999999999999</v>
      </c>
      <c r="V144" s="222">
        <f>ROUND(E144*U144,2)</f>
        <v>0.83</v>
      </c>
      <c r="W144" s="222"/>
      <c r="X144" s="222" t="s">
        <v>149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150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20"/>
      <c r="B145" s="221"/>
      <c r="C145" s="261" t="s">
        <v>333</v>
      </c>
      <c r="D145" s="248"/>
      <c r="E145" s="249">
        <v>2.8391999999999999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154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20"/>
      <c r="B146" s="221"/>
      <c r="C146" s="261" t="s">
        <v>334</v>
      </c>
      <c r="D146" s="248"/>
      <c r="E146" s="249">
        <v>1.8615999999999999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154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30">
        <v>42</v>
      </c>
      <c r="B147" s="231" t="s">
        <v>335</v>
      </c>
      <c r="C147" s="242" t="s">
        <v>336</v>
      </c>
      <c r="D147" s="232" t="s">
        <v>147</v>
      </c>
      <c r="E147" s="233">
        <v>0.17077999999999999</v>
      </c>
      <c r="F147" s="234"/>
      <c r="G147" s="235">
        <f>ROUND(E147*F147,2)</f>
        <v>0</v>
      </c>
      <c r="H147" s="234"/>
      <c r="I147" s="235">
        <f>ROUND(E147*H147,2)</f>
        <v>0</v>
      </c>
      <c r="J147" s="234"/>
      <c r="K147" s="235">
        <f>ROUND(E147*J147,2)</f>
        <v>0</v>
      </c>
      <c r="L147" s="235">
        <v>21</v>
      </c>
      <c r="M147" s="235">
        <f>G147*(1+L147/100)</f>
        <v>0</v>
      </c>
      <c r="N147" s="235">
        <v>1.549E-2</v>
      </c>
      <c r="O147" s="235">
        <f>ROUND(E147*N147,2)</f>
        <v>0</v>
      </c>
      <c r="P147" s="235">
        <v>0</v>
      </c>
      <c r="Q147" s="235">
        <f>ROUND(E147*P147,2)</f>
        <v>0</v>
      </c>
      <c r="R147" s="235" t="s">
        <v>319</v>
      </c>
      <c r="S147" s="235" t="s">
        <v>115</v>
      </c>
      <c r="T147" s="236" t="s">
        <v>115</v>
      </c>
      <c r="U147" s="222">
        <v>0</v>
      </c>
      <c r="V147" s="222">
        <f>ROUND(E147*U147,2)</f>
        <v>0</v>
      </c>
      <c r="W147" s="222"/>
      <c r="X147" s="222" t="s">
        <v>149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150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20"/>
      <c r="B148" s="221"/>
      <c r="C148" s="261" t="s">
        <v>337</v>
      </c>
      <c r="D148" s="248"/>
      <c r="E148" s="249">
        <v>0.17077999999999999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13"/>
      <c r="Z148" s="213"/>
      <c r="AA148" s="213"/>
      <c r="AB148" s="213"/>
      <c r="AC148" s="213"/>
      <c r="AD148" s="213"/>
      <c r="AE148" s="213"/>
      <c r="AF148" s="213"/>
      <c r="AG148" s="213" t="s">
        <v>154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ht="22.5" outlineLevel="1" x14ac:dyDescent="0.2">
      <c r="A149" s="230">
        <v>43</v>
      </c>
      <c r="B149" s="231" t="s">
        <v>338</v>
      </c>
      <c r="C149" s="242" t="s">
        <v>339</v>
      </c>
      <c r="D149" s="232" t="s">
        <v>231</v>
      </c>
      <c r="E149" s="233">
        <v>6.1459999999999999</v>
      </c>
      <c r="F149" s="234"/>
      <c r="G149" s="235">
        <f>ROUND(E149*F149,2)</f>
        <v>0</v>
      </c>
      <c r="H149" s="234"/>
      <c r="I149" s="235">
        <f>ROUND(E149*H149,2)</f>
        <v>0</v>
      </c>
      <c r="J149" s="234"/>
      <c r="K149" s="235">
        <f>ROUND(E149*J149,2)</f>
        <v>0</v>
      </c>
      <c r="L149" s="235">
        <v>21</v>
      </c>
      <c r="M149" s="235">
        <f>G149*(1+L149/100)</f>
        <v>0</v>
      </c>
      <c r="N149" s="235">
        <v>5.2599999999999999E-3</v>
      </c>
      <c r="O149" s="235">
        <f>ROUND(E149*N149,2)</f>
        <v>0.03</v>
      </c>
      <c r="P149" s="235">
        <v>0</v>
      </c>
      <c r="Q149" s="235">
        <f>ROUND(E149*P149,2)</f>
        <v>0</v>
      </c>
      <c r="R149" s="235" t="s">
        <v>319</v>
      </c>
      <c r="S149" s="235" t="s">
        <v>115</v>
      </c>
      <c r="T149" s="236" t="s">
        <v>115</v>
      </c>
      <c r="U149" s="222">
        <v>0.76600000000000001</v>
      </c>
      <c r="V149" s="222">
        <f>ROUND(E149*U149,2)</f>
        <v>4.71</v>
      </c>
      <c r="W149" s="222"/>
      <c r="X149" s="222" t="s">
        <v>149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150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20"/>
      <c r="B150" s="221"/>
      <c r="C150" s="261" t="s">
        <v>340</v>
      </c>
      <c r="D150" s="248"/>
      <c r="E150" s="249">
        <v>6.1459999999999999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3"/>
      <c r="Z150" s="213"/>
      <c r="AA150" s="213"/>
      <c r="AB150" s="213"/>
      <c r="AC150" s="213"/>
      <c r="AD150" s="213"/>
      <c r="AE150" s="213"/>
      <c r="AF150" s="213"/>
      <c r="AG150" s="213" t="s">
        <v>154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30">
        <v>44</v>
      </c>
      <c r="B151" s="231" t="s">
        <v>341</v>
      </c>
      <c r="C151" s="242" t="s">
        <v>342</v>
      </c>
      <c r="D151" s="232" t="s">
        <v>231</v>
      </c>
      <c r="E151" s="233">
        <v>31.672000000000001</v>
      </c>
      <c r="F151" s="234"/>
      <c r="G151" s="235">
        <f>ROUND(E151*F151,2)</f>
        <v>0</v>
      </c>
      <c r="H151" s="234"/>
      <c r="I151" s="235">
        <f>ROUND(E151*H151,2)</f>
        <v>0</v>
      </c>
      <c r="J151" s="234"/>
      <c r="K151" s="235">
        <f>ROUND(E151*J151,2)</f>
        <v>0</v>
      </c>
      <c r="L151" s="235">
        <v>21</v>
      </c>
      <c r="M151" s="235">
        <f>G151*(1+L151/100)</f>
        <v>0</v>
      </c>
      <c r="N151" s="235">
        <v>3.3899999999999998E-3</v>
      </c>
      <c r="O151" s="235">
        <f>ROUND(E151*N151,2)</f>
        <v>0.11</v>
      </c>
      <c r="P151" s="235">
        <v>0</v>
      </c>
      <c r="Q151" s="235">
        <f>ROUND(E151*P151,2)</f>
        <v>0</v>
      </c>
      <c r="R151" s="235" t="s">
        <v>319</v>
      </c>
      <c r="S151" s="235" t="s">
        <v>115</v>
      </c>
      <c r="T151" s="236" t="s">
        <v>115</v>
      </c>
      <c r="U151" s="222">
        <v>0.70099999999999996</v>
      </c>
      <c r="V151" s="222">
        <f>ROUND(E151*U151,2)</f>
        <v>22.2</v>
      </c>
      <c r="W151" s="222"/>
      <c r="X151" s="222" t="s">
        <v>149</v>
      </c>
      <c r="Y151" s="213"/>
      <c r="Z151" s="213"/>
      <c r="AA151" s="213"/>
      <c r="AB151" s="213"/>
      <c r="AC151" s="213"/>
      <c r="AD151" s="213"/>
      <c r="AE151" s="213"/>
      <c r="AF151" s="213"/>
      <c r="AG151" s="213" t="s">
        <v>150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20"/>
      <c r="B152" s="221"/>
      <c r="C152" s="261" t="s">
        <v>343</v>
      </c>
      <c r="D152" s="248"/>
      <c r="E152" s="249">
        <v>12.292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13"/>
      <c r="Z152" s="213"/>
      <c r="AA152" s="213"/>
      <c r="AB152" s="213"/>
      <c r="AC152" s="213"/>
      <c r="AD152" s="213"/>
      <c r="AE152" s="213"/>
      <c r="AF152" s="213"/>
      <c r="AG152" s="213" t="s">
        <v>154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20"/>
      <c r="B153" s="221"/>
      <c r="C153" s="261" t="s">
        <v>344</v>
      </c>
      <c r="D153" s="248"/>
      <c r="E153" s="249">
        <v>19.38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154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30">
        <v>45</v>
      </c>
      <c r="B154" s="231" t="s">
        <v>345</v>
      </c>
      <c r="C154" s="242" t="s">
        <v>346</v>
      </c>
      <c r="D154" s="232" t="s">
        <v>147</v>
      </c>
      <c r="E154" s="233">
        <v>2.3158099999999999</v>
      </c>
      <c r="F154" s="234"/>
      <c r="G154" s="235">
        <f>ROUND(E154*F154,2)</f>
        <v>0</v>
      </c>
      <c r="H154" s="234"/>
      <c r="I154" s="235">
        <f>ROUND(E154*H154,2)</f>
        <v>0</v>
      </c>
      <c r="J154" s="234"/>
      <c r="K154" s="235">
        <f>ROUND(E154*J154,2)</f>
        <v>0</v>
      </c>
      <c r="L154" s="235">
        <v>21</v>
      </c>
      <c r="M154" s="235">
        <f>G154*(1+L154/100)</f>
        <v>0</v>
      </c>
      <c r="N154" s="235">
        <v>3.3500000000000001E-3</v>
      </c>
      <c r="O154" s="235">
        <f>ROUND(E154*N154,2)</f>
        <v>0.01</v>
      </c>
      <c r="P154" s="235">
        <v>0</v>
      </c>
      <c r="Q154" s="235">
        <f>ROUND(E154*P154,2)</f>
        <v>0</v>
      </c>
      <c r="R154" s="235" t="s">
        <v>319</v>
      </c>
      <c r="S154" s="235" t="s">
        <v>115</v>
      </c>
      <c r="T154" s="236" t="s">
        <v>115</v>
      </c>
      <c r="U154" s="222">
        <v>0</v>
      </c>
      <c r="V154" s="222">
        <f>ROUND(E154*U154,2)</f>
        <v>0</v>
      </c>
      <c r="W154" s="222"/>
      <c r="X154" s="222" t="s">
        <v>149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150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20"/>
      <c r="B155" s="221"/>
      <c r="C155" s="261" t="s">
        <v>347</v>
      </c>
      <c r="D155" s="248"/>
      <c r="E155" s="249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154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20"/>
      <c r="B156" s="221"/>
      <c r="C156" s="261" t="s">
        <v>348</v>
      </c>
      <c r="D156" s="248"/>
      <c r="E156" s="249">
        <v>0.34417999999999999</v>
      </c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13"/>
      <c r="Z156" s="213"/>
      <c r="AA156" s="213"/>
      <c r="AB156" s="213"/>
      <c r="AC156" s="213"/>
      <c r="AD156" s="213"/>
      <c r="AE156" s="213"/>
      <c r="AF156" s="213"/>
      <c r="AG156" s="213" t="s">
        <v>154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20"/>
      <c r="B157" s="221"/>
      <c r="C157" s="261" t="s">
        <v>349</v>
      </c>
      <c r="D157" s="248"/>
      <c r="E157" s="249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3"/>
      <c r="Z157" s="213"/>
      <c r="AA157" s="213"/>
      <c r="AB157" s="213"/>
      <c r="AC157" s="213"/>
      <c r="AD157" s="213"/>
      <c r="AE157" s="213"/>
      <c r="AF157" s="213"/>
      <c r="AG157" s="213" t="s">
        <v>154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20"/>
      <c r="B158" s="221"/>
      <c r="C158" s="261" t="s">
        <v>350</v>
      </c>
      <c r="D158" s="248"/>
      <c r="E158" s="249">
        <v>0.28799999999999998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154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20"/>
      <c r="B159" s="221"/>
      <c r="C159" s="261" t="s">
        <v>351</v>
      </c>
      <c r="D159" s="248"/>
      <c r="E159" s="249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13"/>
      <c r="Z159" s="213"/>
      <c r="AA159" s="213"/>
      <c r="AB159" s="213"/>
      <c r="AC159" s="213"/>
      <c r="AD159" s="213"/>
      <c r="AE159" s="213"/>
      <c r="AF159" s="213"/>
      <c r="AG159" s="213" t="s">
        <v>154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20"/>
      <c r="B160" s="221"/>
      <c r="C160" s="261" t="s">
        <v>352</v>
      </c>
      <c r="D160" s="248"/>
      <c r="E160" s="249">
        <v>7.3010000000000005E-2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154</v>
      </c>
      <c r="AH160" s="213">
        <v>0</v>
      </c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">
      <c r="A161" s="220"/>
      <c r="B161" s="221"/>
      <c r="C161" s="261" t="s">
        <v>353</v>
      </c>
      <c r="D161" s="248"/>
      <c r="E161" s="249">
        <v>7.3690000000000005E-2</v>
      </c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3"/>
      <c r="Z161" s="213"/>
      <c r="AA161" s="213"/>
      <c r="AB161" s="213"/>
      <c r="AC161" s="213"/>
      <c r="AD161" s="213"/>
      <c r="AE161" s="213"/>
      <c r="AF161" s="213"/>
      <c r="AG161" s="213" t="s">
        <v>154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20"/>
      <c r="B162" s="221"/>
      <c r="C162" s="261" t="s">
        <v>354</v>
      </c>
      <c r="D162" s="248"/>
      <c r="E162" s="249">
        <v>7.5069999999999998E-2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154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20"/>
      <c r="B163" s="221"/>
      <c r="C163" s="261" t="s">
        <v>355</v>
      </c>
      <c r="D163" s="248"/>
      <c r="E163" s="249">
        <v>1.1999999999999999E-3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13"/>
      <c r="Z163" s="213"/>
      <c r="AA163" s="213"/>
      <c r="AB163" s="213"/>
      <c r="AC163" s="213"/>
      <c r="AD163" s="213"/>
      <c r="AE163" s="213"/>
      <c r="AF163" s="213"/>
      <c r="AG163" s="213" t="s">
        <v>154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">
      <c r="A164" s="220"/>
      <c r="B164" s="221"/>
      <c r="C164" s="261" t="s">
        <v>356</v>
      </c>
      <c r="D164" s="248"/>
      <c r="E164" s="249">
        <v>1.92E-3</v>
      </c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13"/>
      <c r="Z164" s="213"/>
      <c r="AA164" s="213"/>
      <c r="AB164" s="213"/>
      <c r="AC164" s="213"/>
      <c r="AD164" s="213"/>
      <c r="AE164" s="213"/>
      <c r="AF164" s="213"/>
      <c r="AG164" s="213" t="s">
        <v>154</v>
      </c>
      <c r="AH164" s="213">
        <v>0</v>
      </c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20"/>
      <c r="B165" s="221"/>
      <c r="C165" s="261" t="s">
        <v>357</v>
      </c>
      <c r="D165" s="248"/>
      <c r="E165" s="249">
        <v>2.664E-2</v>
      </c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154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20"/>
      <c r="B166" s="221"/>
      <c r="C166" s="261" t="s">
        <v>358</v>
      </c>
      <c r="D166" s="248"/>
      <c r="E166" s="249">
        <v>6.744E-2</v>
      </c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13"/>
      <c r="Z166" s="213"/>
      <c r="AA166" s="213"/>
      <c r="AB166" s="213"/>
      <c r="AC166" s="213"/>
      <c r="AD166" s="213"/>
      <c r="AE166" s="213"/>
      <c r="AF166" s="213"/>
      <c r="AG166" s="213" t="s">
        <v>154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20"/>
      <c r="B167" s="221"/>
      <c r="C167" s="261" t="s">
        <v>359</v>
      </c>
      <c r="D167" s="248"/>
      <c r="E167" s="249">
        <v>0.10392</v>
      </c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13"/>
      <c r="Z167" s="213"/>
      <c r="AA167" s="213"/>
      <c r="AB167" s="213"/>
      <c r="AC167" s="213"/>
      <c r="AD167" s="213"/>
      <c r="AE167" s="213"/>
      <c r="AF167" s="213"/>
      <c r="AG167" s="213" t="s">
        <v>154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20"/>
      <c r="B168" s="221"/>
      <c r="C168" s="261" t="s">
        <v>360</v>
      </c>
      <c r="D168" s="248"/>
      <c r="E168" s="249">
        <v>0.11544</v>
      </c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154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20"/>
      <c r="B169" s="221"/>
      <c r="C169" s="261" t="s">
        <v>361</v>
      </c>
      <c r="D169" s="248"/>
      <c r="E169" s="249">
        <v>0.14591999999999999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13"/>
      <c r="Z169" s="213"/>
      <c r="AA169" s="213"/>
      <c r="AB169" s="213"/>
      <c r="AC169" s="213"/>
      <c r="AD169" s="213"/>
      <c r="AE169" s="213"/>
      <c r="AF169" s="213"/>
      <c r="AG169" s="213" t="s">
        <v>154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20"/>
      <c r="B170" s="221"/>
      <c r="C170" s="261" t="s">
        <v>362</v>
      </c>
      <c r="D170" s="248"/>
      <c r="E170" s="249">
        <v>2.2799999999999999E-3</v>
      </c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13"/>
      <c r="Z170" s="213"/>
      <c r="AA170" s="213"/>
      <c r="AB170" s="213"/>
      <c r="AC170" s="213"/>
      <c r="AD170" s="213"/>
      <c r="AE170" s="213"/>
      <c r="AF170" s="213"/>
      <c r="AG170" s="213" t="s">
        <v>154</v>
      </c>
      <c r="AH170" s="213">
        <v>0</v>
      </c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20"/>
      <c r="B171" s="221"/>
      <c r="C171" s="261" t="s">
        <v>363</v>
      </c>
      <c r="D171" s="248"/>
      <c r="E171" s="249">
        <v>7.2590000000000002E-2</v>
      </c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154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20"/>
      <c r="B172" s="221"/>
      <c r="C172" s="261" t="s">
        <v>364</v>
      </c>
      <c r="D172" s="248"/>
      <c r="E172" s="249">
        <v>0.14738000000000001</v>
      </c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13"/>
      <c r="Z172" s="213"/>
      <c r="AA172" s="213"/>
      <c r="AB172" s="213"/>
      <c r="AC172" s="213"/>
      <c r="AD172" s="213"/>
      <c r="AE172" s="213"/>
      <c r="AF172" s="213"/>
      <c r="AG172" s="213" t="s">
        <v>154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20"/>
      <c r="B173" s="221"/>
      <c r="C173" s="261" t="s">
        <v>365</v>
      </c>
      <c r="D173" s="248"/>
      <c r="E173" s="249">
        <v>7.4649999999999994E-2</v>
      </c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154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20"/>
      <c r="B174" s="221"/>
      <c r="C174" s="261" t="s">
        <v>366</v>
      </c>
      <c r="D174" s="248"/>
      <c r="E174" s="249">
        <v>1.4400000000000001E-3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13"/>
      <c r="Z174" s="213"/>
      <c r="AA174" s="213"/>
      <c r="AB174" s="213"/>
      <c r="AC174" s="213"/>
      <c r="AD174" s="213"/>
      <c r="AE174" s="213"/>
      <c r="AF174" s="213"/>
      <c r="AG174" s="213" t="s">
        <v>154</v>
      </c>
      <c r="AH174" s="213">
        <v>0</v>
      </c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20"/>
      <c r="B175" s="221"/>
      <c r="C175" s="261" t="s">
        <v>367</v>
      </c>
      <c r="D175" s="248"/>
      <c r="E175" s="249">
        <v>1.92E-3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3"/>
      <c r="Z175" s="213"/>
      <c r="AA175" s="213"/>
      <c r="AB175" s="213"/>
      <c r="AC175" s="213"/>
      <c r="AD175" s="213"/>
      <c r="AE175" s="213"/>
      <c r="AF175" s="213"/>
      <c r="AG175" s="213" t="s">
        <v>154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">
      <c r="A176" s="220"/>
      <c r="B176" s="221"/>
      <c r="C176" s="261" t="s">
        <v>368</v>
      </c>
      <c r="D176" s="248"/>
      <c r="E176" s="249">
        <v>2.0400000000000001E-3</v>
      </c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13"/>
      <c r="Z176" s="213"/>
      <c r="AA176" s="213"/>
      <c r="AB176" s="213"/>
      <c r="AC176" s="213"/>
      <c r="AD176" s="213"/>
      <c r="AE176" s="213"/>
      <c r="AF176" s="213"/>
      <c r="AG176" s="213" t="s">
        <v>154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">
      <c r="A177" s="220"/>
      <c r="B177" s="221"/>
      <c r="C177" s="261" t="s">
        <v>369</v>
      </c>
      <c r="D177" s="248"/>
      <c r="E177" s="249">
        <v>4.1399999999999999E-2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3"/>
      <c r="Z177" s="213"/>
      <c r="AA177" s="213"/>
      <c r="AB177" s="213"/>
      <c r="AC177" s="213"/>
      <c r="AD177" s="213"/>
      <c r="AE177" s="213"/>
      <c r="AF177" s="213"/>
      <c r="AG177" s="213" t="s">
        <v>154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20"/>
      <c r="B178" s="221"/>
      <c r="C178" s="261" t="s">
        <v>370</v>
      </c>
      <c r="D178" s="248"/>
      <c r="E178" s="249">
        <v>0.10116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3"/>
      <c r="Z178" s="213"/>
      <c r="AA178" s="213"/>
      <c r="AB178" s="213"/>
      <c r="AC178" s="213"/>
      <c r="AD178" s="213"/>
      <c r="AE178" s="213"/>
      <c r="AF178" s="213"/>
      <c r="AG178" s="213" t="s">
        <v>154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20"/>
      <c r="B179" s="221"/>
      <c r="C179" s="261" t="s">
        <v>371</v>
      </c>
      <c r="D179" s="248"/>
      <c r="E179" s="249">
        <v>0.15587999999999999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13"/>
      <c r="Z179" s="213"/>
      <c r="AA179" s="213"/>
      <c r="AB179" s="213"/>
      <c r="AC179" s="213"/>
      <c r="AD179" s="213"/>
      <c r="AE179" s="213"/>
      <c r="AF179" s="213"/>
      <c r="AG179" s="213" t="s">
        <v>154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20"/>
      <c r="B180" s="221"/>
      <c r="C180" s="261" t="s">
        <v>372</v>
      </c>
      <c r="D180" s="248"/>
      <c r="E180" s="249">
        <v>0.17460000000000001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3"/>
      <c r="Z180" s="213"/>
      <c r="AA180" s="213"/>
      <c r="AB180" s="213"/>
      <c r="AC180" s="213"/>
      <c r="AD180" s="213"/>
      <c r="AE180" s="213"/>
      <c r="AF180" s="213"/>
      <c r="AG180" s="213" t="s">
        <v>154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20"/>
      <c r="B181" s="221"/>
      <c r="C181" s="261" t="s">
        <v>373</v>
      </c>
      <c r="D181" s="248"/>
      <c r="E181" s="249">
        <v>0.22176000000000001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13"/>
      <c r="Z181" s="213"/>
      <c r="AA181" s="213"/>
      <c r="AB181" s="213"/>
      <c r="AC181" s="213"/>
      <c r="AD181" s="213"/>
      <c r="AE181" s="213"/>
      <c r="AF181" s="213"/>
      <c r="AG181" s="213" t="s">
        <v>154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20"/>
      <c r="B182" s="221"/>
      <c r="C182" s="261" t="s">
        <v>374</v>
      </c>
      <c r="D182" s="248"/>
      <c r="E182" s="249">
        <v>2.2799999999999999E-3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13"/>
      <c r="Z182" s="213"/>
      <c r="AA182" s="213"/>
      <c r="AB182" s="213"/>
      <c r="AC182" s="213"/>
      <c r="AD182" s="213"/>
      <c r="AE182" s="213"/>
      <c r="AF182" s="213"/>
      <c r="AG182" s="213" t="s">
        <v>154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ht="22.5" outlineLevel="1" x14ac:dyDescent="0.2">
      <c r="A183" s="230">
        <v>46</v>
      </c>
      <c r="B183" s="231" t="s">
        <v>375</v>
      </c>
      <c r="C183" s="242" t="s">
        <v>376</v>
      </c>
      <c r="D183" s="232" t="s">
        <v>190</v>
      </c>
      <c r="E183" s="233">
        <v>21.596800000000002</v>
      </c>
      <c r="F183" s="234"/>
      <c r="G183" s="235">
        <f>ROUND(E183*F183,2)</f>
        <v>0</v>
      </c>
      <c r="H183" s="234"/>
      <c r="I183" s="235">
        <f>ROUND(E183*H183,2)</f>
        <v>0</v>
      </c>
      <c r="J183" s="234"/>
      <c r="K183" s="235">
        <f>ROUND(E183*J183,2)</f>
        <v>0</v>
      </c>
      <c r="L183" s="235">
        <v>21</v>
      </c>
      <c r="M183" s="235">
        <f>G183*(1+L183/100)</f>
        <v>0</v>
      </c>
      <c r="N183" s="235">
        <v>0</v>
      </c>
      <c r="O183" s="235">
        <f>ROUND(E183*N183,2)</f>
        <v>0</v>
      </c>
      <c r="P183" s="235">
        <v>0</v>
      </c>
      <c r="Q183" s="235">
        <f>ROUND(E183*P183,2)</f>
        <v>0</v>
      </c>
      <c r="R183" s="235" t="s">
        <v>319</v>
      </c>
      <c r="S183" s="235" t="s">
        <v>115</v>
      </c>
      <c r="T183" s="236" t="s">
        <v>115</v>
      </c>
      <c r="U183" s="222">
        <v>0.22600000000000001</v>
      </c>
      <c r="V183" s="222">
        <f>ROUND(E183*U183,2)</f>
        <v>4.88</v>
      </c>
      <c r="W183" s="222"/>
      <c r="X183" s="222" t="s">
        <v>149</v>
      </c>
      <c r="Y183" s="213"/>
      <c r="Z183" s="213"/>
      <c r="AA183" s="213"/>
      <c r="AB183" s="213"/>
      <c r="AC183" s="213"/>
      <c r="AD183" s="213"/>
      <c r="AE183" s="213"/>
      <c r="AF183" s="213"/>
      <c r="AG183" s="213" t="s">
        <v>150</v>
      </c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">
      <c r="A184" s="220"/>
      <c r="B184" s="221"/>
      <c r="C184" s="261" t="s">
        <v>377</v>
      </c>
      <c r="D184" s="248"/>
      <c r="E184" s="249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13"/>
      <c r="Z184" s="213"/>
      <c r="AA184" s="213"/>
      <c r="AB184" s="213"/>
      <c r="AC184" s="213"/>
      <c r="AD184" s="213"/>
      <c r="AE184" s="213"/>
      <c r="AF184" s="213"/>
      <c r="AG184" s="213" t="s">
        <v>154</v>
      </c>
      <c r="AH184" s="213">
        <v>0</v>
      </c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20"/>
      <c r="B185" s="221"/>
      <c r="C185" s="261" t="s">
        <v>378</v>
      </c>
      <c r="D185" s="248"/>
      <c r="E185" s="249">
        <v>19.260400000000001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13"/>
      <c r="Z185" s="213"/>
      <c r="AA185" s="213"/>
      <c r="AB185" s="213"/>
      <c r="AC185" s="213"/>
      <c r="AD185" s="213"/>
      <c r="AE185" s="213"/>
      <c r="AF185" s="213"/>
      <c r="AG185" s="213" t="s">
        <v>154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20"/>
      <c r="B186" s="221"/>
      <c r="C186" s="261" t="s">
        <v>379</v>
      </c>
      <c r="D186" s="248"/>
      <c r="E186" s="249">
        <v>2.3363999999999998</v>
      </c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13"/>
      <c r="Z186" s="213"/>
      <c r="AA186" s="213"/>
      <c r="AB186" s="213"/>
      <c r="AC186" s="213"/>
      <c r="AD186" s="213"/>
      <c r="AE186" s="213"/>
      <c r="AF186" s="213"/>
      <c r="AG186" s="213" t="s">
        <v>154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ht="33.75" outlineLevel="1" x14ac:dyDescent="0.2">
      <c r="A187" s="230">
        <v>47</v>
      </c>
      <c r="B187" s="231" t="s">
        <v>380</v>
      </c>
      <c r="C187" s="242" t="s">
        <v>381</v>
      </c>
      <c r="D187" s="232" t="s">
        <v>231</v>
      </c>
      <c r="E187" s="233">
        <v>30.98</v>
      </c>
      <c r="F187" s="234"/>
      <c r="G187" s="235">
        <f>ROUND(E187*F187,2)</f>
        <v>0</v>
      </c>
      <c r="H187" s="234"/>
      <c r="I187" s="235">
        <f>ROUND(E187*H187,2)</f>
        <v>0</v>
      </c>
      <c r="J187" s="234"/>
      <c r="K187" s="235">
        <f>ROUND(E187*J187,2)</f>
        <v>0</v>
      </c>
      <c r="L187" s="235">
        <v>21</v>
      </c>
      <c r="M187" s="235">
        <f>G187*(1+L187/100)</f>
        <v>0</v>
      </c>
      <c r="N187" s="235">
        <v>1.6000000000000001E-4</v>
      </c>
      <c r="O187" s="235">
        <f>ROUND(E187*N187,2)</f>
        <v>0</v>
      </c>
      <c r="P187" s="235">
        <v>0</v>
      </c>
      <c r="Q187" s="235">
        <f>ROUND(E187*P187,2)</f>
        <v>0</v>
      </c>
      <c r="R187" s="235" t="s">
        <v>319</v>
      </c>
      <c r="S187" s="235" t="s">
        <v>115</v>
      </c>
      <c r="T187" s="236" t="s">
        <v>115</v>
      </c>
      <c r="U187" s="222">
        <v>0.11799999999999999</v>
      </c>
      <c r="V187" s="222">
        <f>ROUND(E187*U187,2)</f>
        <v>3.66</v>
      </c>
      <c r="W187" s="222"/>
      <c r="X187" s="222" t="s">
        <v>149</v>
      </c>
      <c r="Y187" s="213"/>
      <c r="Z187" s="213"/>
      <c r="AA187" s="213"/>
      <c r="AB187" s="213"/>
      <c r="AC187" s="213"/>
      <c r="AD187" s="213"/>
      <c r="AE187" s="213"/>
      <c r="AF187" s="213"/>
      <c r="AG187" s="213" t="s">
        <v>150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">
      <c r="A188" s="220"/>
      <c r="B188" s="221"/>
      <c r="C188" s="261" t="s">
        <v>382</v>
      </c>
      <c r="D188" s="248"/>
      <c r="E188" s="249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13"/>
      <c r="Z188" s="213"/>
      <c r="AA188" s="213"/>
      <c r="AB188" s="213"/>
      <c r="AC188" s="213"/>
      <c r="AD188" s="213"/>
      <c r="AE188" s="213"/>
      <c r="AF188" s="213"/>
      <c r="AG188" s="213" t="s">
        <v>154</v>
      </c>
      <c r="AH188" s="213"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">
      <c r="A189" s="220"/>
      <c r="B189" s="221"/>
      <c r="C189" s="261" t="s">
        <v>383</v>
      </c>
      <c r="D189" s="248"/>
      <c r="E189" s="249">
        <v>4.08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13"/>
      <c r="Z189" s="213"/>
      <c r="AA189" s="213"/>
      <c r="AB189" s="213"/>
      <c r="AC189" s="213"/>
      <c r="AD189" s="213"/>
      <c r="AE189" s="213"/>
      <c r="AF189" s="213"/>
      <c r="AG189" s="213" t="s">
        <v>154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20"/>
      <c r="B190" s="221"/>
      <c r="C190" s="261" t="s">
        <v>384</v>
      </c>
      <c r="D190" s="248"/>
      <c r="E190" s="249">
        <v>26.9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13"/>
      <c r="Z190" s="213"/>
      <c r="AA190" s="213"/>
      <c r="AB190" s="213"/>
      <c r="AC190" s="213"/>
      <c r="AD190" s="213"/>
      <c r="AE190" s="213"/>
      <c r="AF190" s="213"/>
      <c r="AG190" s="213" t="s">
        <v>154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ht="33.75" outlineLevel="1" x14ac:dyDescent="0.2">
      <c r="A191" s="230">
        <v>48</v>
      </c>
      <c r="B191" s="231" t="s">
        <v>385</v>
      </c>
      <c r="C191" s="242" t="s">
        <v>386</v>
      </c>
      <c r="D191" s="232" t="s">
        <v>231</v>
      </c>
      <c r="E191" s="233">
        <v>13.282</v>
      </c>
      <c r="F191" s="234"/>
      <c r="G191" s="235">
        <f>ROUND(E191*F191,2)</f>
        <v>0</v>
      </c>
      <c r="H191" s="234"/>
      <c r="I191" s="235">
        <f>ROUND(E191*H191,2)</f>
        <v>0</v>
      </c>
      <c r="J191" s="234"/>
      <c r="K191" s="235">
        <f>ROUND(E191*J191,2)</f>
        <v>0</v>
      </c>
      <c r="L191" s="235">
        <v>21</v>
      </c>
      <c r="M191" s="235">
        <f>G191*(1+L191/100)</f>
        <v>0</v>
      </c>
      <c r="N191" s="235">
        <v>1.6000000000000001E-4</v>
      </c>
      <c r="O191" s="235">
        <f>ROUND(E191*N191,2)</f>
        <v>0</v>
      </c>
      <c r="P191" s="235">
        <v>0</v>
      </c>
      <c r="Q191" s="235">
        <f>ROUND(E191*P191,2)</f>
        <v>0</v>
      </c>
      <c r="R191" s="235" t="s">
        <v>319</v>
      </c>
      <c r="S191" s="235" t="s">
        <v>115</v>
      </c>
      <c r="T191" s="236" t="s">
        <v>115</v>
      </c>
      <c r="U191" s="222">
        <v>0.158</v>
      </c>
      <c r="V191" s="222">
        <f>ROUND(E191*U191,2)</f>
        <v>2.1</v>
      </c>
      <c r="W191" s="222"/>
      <c r="X191" s="222" t="s">
        <v>149</v>
      </c>
      <c r="Y191" s="213"/>
      <c r="Z191" s="213"/>
      <c r="AA191" s="213"/>
      <c r="AB191" s="213"/>
      <c r="AC191" s="213"/>
      <c r="AD191" s="213"/>
      <c r="AE191" s="213"/>
      <c r="AF191" s="213"/>
      <c r="AG191" s="213" t="s">
        <v>150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">
      <c r="A192" s="220"/>
      <c r="B192" s="221"/>
      <c r="C192" s="261" t="s">
        <v>387</v>
      </c>
      <c r="D192" s="248"/>
      <c r="E192" s="249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13"/>
      <c r="Z192" s="213"/>
      <c r="AA192" s="213"/>
      <c r="AB192" s="213"/>
      <c r="AC192" s="213"/>
      <c r="AD192" s="213"/>
      <c r="AE192" s="213"/>
      <c r="AF192" s="213"/>
      <c r="AG192" s="213" t="s">
        <v>154</v>
      </c>
      <c r="AH192" s="213">
        <v>0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">
      <c r="A193" s="220"/>
      <c r="B193" s="221"/>
      <c r="C193" s="261" t="s">
        <v>388</v>
      </c>
      <c r="D193" s="248"/>
      <c r="E193" s="249">
        <v>0.99</v>
      </c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13"/>
      <c r="Z193" s="213"/>
      <c r="AA193" s="213"/>
      <c r="AB193" s="213"/>
      <c r="AC193" s="213"/>
      <c r="AD193" s="213"/>
      <c r="AE193" s="213"/>
      <c r="AF193" s="213"/>
      <c r="AG193" s="213" t="s">
        <v>154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">
      <c r="A194" s="220"/>
      <c r="B194" s="221"/>
      <c r="C194" s="261" t="s">
        <v>347</v>
      </c>
      <c r="D194" s="248"/>
      <c r="E194" s="249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13"/>
      <c r="Z194" s="213"/>
      <c r="AA194" s="213"/>
      <c r="AB194" s="213"/>
      <c r="AC194" s="213"/>
      <c r="AD194" s="213"/>
      <c r="AE194" s="213"/>
      <c r="AF194" s="213"/>
      <c r="AG194" s="213" t="s">
        <v>154</v>
      </c>
      <c r="AH194" s="213">
        <v>0</v>
      </c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">
      <c r="A195" s="220"/>
      <c r="B195" s="221"/>
      <c r="C195" s="261" t="s">
        <v>389</v>
      </c>
      <c r="D195" s="248"/>
      <c r="E195" s="249">
        <v>12.292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3"/>
      <c r="Z195" s="213"/>
      <c r="AA195" s="213"/>
      <c r="AB195" s="213"/>
      <c r="AC195" s="213"/>
      <c r="AD195" s="213"/>
      <c r="AE195" s="213"/>
      <c r="AF195" s="213"/>
      <c r="AG195" s="213" t="s">
        <v>154</v>
      </c>
      <c r="AH195" s="213">
        <v>0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ht="33.75" outlineLevel="1" x14ac:dyDescent="0.2">
      <c r="A196" s="230">
        <v>49</v>
      </c>
      <c r="B196" s="231" t="s">
        <v>390</v>
      </c>
      <c r="C196" s="242" t="s">
        <v>391</v>
      </c>
      <c r="D196" s="232" t="s">
        <v>231</v>
      </c>
      <c r="E196" s="233">
        <v>21.06</v>
      </c>
      <c r="F196" s="234"/>
      <c r="G196" s="235">
        <f>ROUND(E196*F196,2)</f>
        <v>0</v>
      </c>
      <c r="H196" s="234"/>
      <c r="I196" s="235">
        <f>ROUND(E196*H196,2)</f>
        <v>0</v>
      </c>
      <c r="J196" s="234"/>
      <c r="K196" s="235">
        <f>ROUND(E196*J196,2)</f>
        <v>0</v>
      </c>
      <c r="L196" s="235">
        <v>21</v>
      </c>
      <c r="M196" s="235">
        <f>G196*(1+L196/100)</f>
        <v>0</v>
      </c>
      <c r="N196" s="235">
        <v>1.6000000000000001E-4</v>
      </c>
      <c r="O196" s="235">
        <f>ROUND(E196*N196,2)</f>
        <v>0</v>
      </c>
      <c r="P196" s="235">
        <v>0</v>
      </c>
      <c r="Q196" s="235">
        <f>ROUND(E196*P196,2)</f>
        <v>0</v>
      </c>
      <c r="R196" s="235" t="s">
        <v>319</v>
      </c>
      <c r="S196" s="235" t="s">
        <v>115</v>
      </c>
      <c r="T196" s="236" t="s">
        <v>115</v>
      </c>
      <c r="U196" s="222">
        <v>0.24399999999999999</v>
      </c>
      <c r="V196" s="222">
        <f>ROUND(E196*U196,2)</f>
        <v>5.14</v>
      </c>
      <c r="W196" s="222"/>
      <c r="X196" s="222" t="s">
        <v>149</v>
      </c>
      <c r="Y196" s="213"/>
      <c r="Z196" s="213"/>
      <c r="AA196" s="213"/>
      <c r="AB196" s="213"/>
      <c r="AC196" s="213"/>
      <c r="AD196" s="213"/>
      <c r="AE196" s="213"/>
      <c r="AF196" s="213"/>
      <c r="AG196" s="213" t="s">
        <v>150</v>
      </c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20"/>
      <c r="B197" s="221"/>
      <c r="C197" s="261" t="s">
        <v>387</v>
      </c>
      <c r="D197" s="248"/>
      <c r="E197" s="249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154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20"/>
      <c r="B198" s="221"/>
      <c r="C198" s="261" t="s">
        <v>392</v>
      </c>
      <c r="D198" s="248"/>
      <c r="E198" s="249">
        <v>1.36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13"/>
      <c r="Z198" s="213"/>
      <c r="AA198" s="213"/>
      <c r="AB198" s="213"/>
      <c r="AC198" s="213"/>
      <c r="AD198" s="213"/>
      <c r="AE198" s="213"/>
      <c r="AF198" s="213"/>
      <c r="AG198" s="213" t="s">
        <v>154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">
      <c r="A199" s="220"/>
      <c r="B199" s="221"/>
      <c r="C199" s="261" t="s">
        <v>393</v>
      </c>
      <c r="D199" s="248"/>
      <c r="E199" s="249">
        <v>1.1499999999999999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13"/>
      <c r="Z199" s="213"/>
      <c r="AA199" s="213"/>
      <c r="AB199" s="213"/>
      <c r="AC199" s="213"/>
      <c r="AD199" s="213"/>
      <c r="AE199" s="213"/>
      <c r="AF199" s="213"/>
      <c r="AG199" s="213" t="s">
        <v>154</v>
      </c>
      <c r="AH199" s="213">
        <v>0</v>
      </c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20"/>
      <c r="B200" s="221"/>
      <c r="C200" s="261" t="s">
        <v>394</v>
      </c>
      <c r="D200" s="248"/>
      <c r="E200" s="249">
        <v>3.01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154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">
      <c r="A201" s="220"/>
      <c r="B201" s="221"/>
      <c r="C201" s="261" t="s">
        <v>395</v>
      </c>
      <c r="D201" s="248"/>
      <c r="E201" s="249">
        <v>4.53</v>
      </c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13"/>
      <c r="Z201" s="213"/>
      <c r="AA201" s="213"/>
      <c r="AB201" s="213"/>
      <c r="AC201" s="213"/>
      <c r="AD201" s="213"/>
      <c r="AE201" s="213"/>
      <c r="AF201" s="213"/>
      <c r="AG201" s="213" t="s">
        <v>154</v>
      </c>
      <c r="AH201" s="213"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">
      <c r="A202" s="220"/>
      <c r="B202" s="221"/>
      <c r="C202" s="261" t="s">
        <v>396</v>
      </c>
      <c r="D202" s="248"/>
      <c r="E202" s="249">
        <v>4.8499999999999996</v>
      </c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13"/>
      <c r="Z202" s="213"/>
      <c r="AA202" s="213"/>
      <c r="AB202" s="213"/>
      <c r="AC202" s="213"/>
      <c r="AD202" s="213"/>
      <c r="AE202" s="213"/>
      <c r="AF202" s="213"/>
      <c r="AG202" s="213" t="s">
        <v>154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">
      <c r="A203" s="220"/>
      <c r="B203" s="221"/>
      <c r="C203" s="261" t="s">
        <v>397</v>
      </c>
      <c r="D203" s="248"/>
      <c r="E203" s="249">
        <v>6.16</v>
      </c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13"/>
      <c r="Z203" s="213"/>
      <c r="AA203" s="213"/>
      <c r="AB203" s="213"/>
      <c r="AC203" s="213"/>
      <c r="AD203" s="213"/>
      <c r="AE203" s="213"/>
      <c r="AF203" s="213"/>
      <c r="AG203" s="213" t="s">
        <v>154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22.5" outlineLevel="1" x14ac:dyDescent="0.2">
      <c r="A204" s="230">
        <v>50</v>
      </c>
      <c r="B204" s="231" t="s">
        <v>398</v>
      </c>
      <c r="C204" s="242" t="s">
        <v>399</v>
      </c>
      <c r="D204" s="232" t="s">
        <v>231</v>
      </c>
      <c r="E204" s="233">
        <v>53.58</v>
      </c>
      <c r="F204" s="234"/>
      <c r="G204" s="235">
        <f>ROUND(E204*F204,2)</f>
        <v>0</v>
      </c>
      <c r="H204" s="234"/>
      <c r="I204" s="235">
        <f>ROUND(E204*H204,2)</f>
        <v>0</v>
      </c>
      <c r="J204" s="234"/>
      <c r="K204" s="235">
        <f>ROUND(E204*J204,2)</f>
        <v>0</v>
      </c>
      <c r="L204" s="235">
        <v>21</v>
      </c>
      <c r="M204" s="235">
        <f>G204*(1+L204/100)</f>
        <v>0</v>
      </c>
      <c r="N204" s="235">
        <v>1.6000000000000001E-4</v>
      </c>
      <c r="O204" s="235">
        <f>ROUND(E204*N204,2)</f>
        <v>0.01</v>
      </c>
      <c r="P204" s="235">
        <v>0</v>
      </c>
      <c r="Q204" s="235">
        <f>ROUND(E204*P204,2)</f>
        <v>0</v>
      </c>
      <c r="R204" s="235" t="s">
        <v>319</v>
      </c>
      <c r="S204" s="235" t="s">
        <v>115</v>
      </c>
      <c r="T204" s="236" t="s">
        <v>115</v>
      </c>
      <c r="U204" s="222">
        <v>0.104</v>
      </c>
      <c r="V204" s="222">
        <f>ROUND(E204*U204,2)</f>
        <v>5.57</v>
      </c>
      <c r="W204" s="222"/>
      <c r="X204" s="222" t="s">
        <v>149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150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">
      <c r="A205" s="220"/>
      <c r="B205" s="221"/>
      <c r="C205" s="261" t="s">
        <v>400</v>
      </c>
      <c r="D205" s="248"/>
      <c r="E205" s="249">
        <v>10.62</v>
      </c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13"/>
      <c r="Z205" s="213"/>
      <c r="AA205" s="213"/>
      <c r="AB205" s="213"/>
      <c r="AC205" s="213"/>
      <c r="AD205" s="213"/>
      <c r="AE205" s="213"/>
      <c r="AF205" s="213"/>
      <c r="AG205" s="213" t="s">
        <v>154</v>
      </c>
      <c r="AH205" s="213">
        <v>0</v>
      </c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">
      <c r="A206" s="220"/>
      <c r="B206" s="221"/>
      <c r="C206" s="261" t="s">
        <v>401</v>
      </c>
      <c r="D206" s="248"/>
      <c r="E206" s="249">
        <v>42.96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3"/>
      <c r="Z206" s="213"/>
      <c r="AA206" s="213"/>
      <c r="AB206" s="213"/>
      <c r="AC206" s="213"/>
      <c r="AD206" s="213"/>
      <c r="AE206" s="213"/>
      <c r="AF206" s="213"/>
      <c r="AG206" s="213" t="s">
        <v>154</v>
      </c>
      <c r="AH206" s="213">
        <v>0</v>
      </c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ht="22.5" outlineLevel="1" x14ac:dyDescent="0.2">
      <c r="A207" s="230">
        <v>51</v>
      </c>
      <c r="B207" s="231" t="s">
        <v>402</v>
      </c>
      <c r="C207" s="242" t="s">
        <v>403</v>
      </c>
      <c r="D207" s="232" t="s">
        <v>190</v>
      </c>
      <c r="E207" s="233">
        <v>21.596800000000002</v>
      </c>
      <c r="F207" s="234"/>
      <c r="G207" s="235">
        <f>ROUND(E207*F207,2)</f>
        <v>0</v>
      </c>
      <c r="H207" s="234"/>
      <c r="I207" s="235">
        <f>ROUND(E207*H207,2)</f>
        <v>0</v>
      </c>
      <c r="J207" s="234"/>
      <c r="K207" s="235">
        <f>ROUND(E207*J207,2)</f>
        <v>0</v>
      </c>
      <c r="L207" s="235">
        <v>21</v>
      </c>
      <c r="M207" s="235">
        <f>G207*(1+L207/100)</f>
        <v>0</v>
      </c>
      <c r="N207" s="235">
        <v>1.6000000000000001E-4</v>
      </c>
      <c r="O207" s="235">
        <f>ROUND(E207*N207,2)</f>
        <v>0</v>
      </c>
      <c r="P207" s="235">
        <v>0</v>
      </c>
      <c r="Q207" s="235">
        <f>ROUND(E207*P207,2)</f>
        <v>0</v>
      </c>
      <c r="R207" s="235" t="s">
        <v>319</v>
      </c>
      <c r="S207" s="235" t="s">
        <v>115</v>
      </c>
      <c r="T207" s="236" t="s">
        <v>115</v>
      </c>
      <c r="U207" s="222">
        <v>0.214</v>
      </c>
      <c r="V207" s="222">
        <f>ROUND(E207*U207,2)</f>
        <v>4.62</v>
      </c>
      <c r="W207" s="222"/>
      <c r="X207" s="222" t="s">
        <v>149</v>
      </c>
      <c r="Y207" s="213"/>
      <c r="Z207" s="213"/>
      <c r="AA207" s="213"/>
      <c r="AB207" s="213"/>
      <c r="AC207" s="213"/>
      <c r="AD207" s="213"/>
      <c r="AE207" s="213"/>
      <c r="AF207" s="213"/>
      <c r="AG207" s="213" t="s">
        <v>150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">
      <c r="A208" s="220"/>
      <c r="B208" s="221"/>
      <c r="C208" s="261" t="s">
        <v>404</v>
      </c>
      <c r="D208" s="248"/>
      <c r="E208" s="249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13"/>
      <c r="Z208" s="213"/>
      <c r="AA208" s="213"/>
      <c r="AB208" s="213"/>
      <c r="AC208" s="213"/>
      <c r="AD208" s="213"/>
      <c r="AE208" s="213"/>
      <c r="AF208" s="213"/>
      <c r="AG208" s="213" t="s">
        <v>154</v>
      </c>
      <c r="AH208" s="213">
        <v>0</v>
      </c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">
      <c r="A209" s="220"/>
      <c r="B209" s="221"/>
      <c r="C209" s="261" t="s">
        <v>378</v>
      </c>
      <c r="D209" s="248"/>
      <c r="E209" s="249">
        <v>19.260400000000001</v>
      </c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13"/>
      <c r="Z209" s="213"/>
      <c r="AA209" s="213"/>
      <c r="AB209" s="213"/>
      <c r="AC209" s="213"/>
      <c r="AD209" s="213"/>
      <c r="AE209" s="213"/>
      <c r="AF209" s="213"/>
      <c r="AG209" s="213" t="s">
        <v>154</v>
      </c>
      <c r="AH209" s="213">
        <v>0</v>
      </c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">
      <c r="A210" s="220"/>
      <c r="B210" s="221"/>
      <c r="C210" s="261" t="s">
        <v>379</v>
      </c>
      <c r="D210" s="248"/>
      <c r="E210" s="249">
        <v>2.3363999999999998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13"/>
      <c r="Z210" s="213"/>
      <c r="AA210" s="213"/>
      <c r="AB210" s="213"/>
      <c r="AC210" s="213"/>
      <c r="AD210" s="213"/>
      <c r="AE210" s="213"/>
      <c r="AF210" s="213"/>
      <c r="AG210" s="213" t="s">
        <v>154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">
      <c r="A211" s="230">
        <v>52</v>
      </c>
      <c r="B211" s="231" t="s">
        <v>405</v>
      </c>
      <c r="C211" s="242" t="s">
        <v>406</v>
      </c>
      <c r="D211" s="232" t="s">
        <v>147</v>
      </c>
      <c r="E211" s="233">
        <v>1.4172800000000001</v>
      </c>
      <c r="F211" s="234"/>
      <c r="G211" s="235">
        <f>ROUND(E211*F211,2)</f>
        <v>0</v>
      </c>
      <c r="H211" s="234"/>
      <c r="I211" s="235">
        <f>ROUND(E211*H211,2)</f>
        <v>0</v>
      </c>
      <c r="J211" s="234"/>
      <c r="K211" s="235">
        <f>ROUND(E211*J211,2)</f>
        <v>0</v>
      </c>
      <c r="L211" s="235">
        <v>21</v>
      </c>
      <c r="M211" s="235">
        <f>G211*(1+L211/100)</f>
        <v>0</v>
      </c>
      <c r="N211" s="235">
        <v>3.1099999999999999E-3</v>
      </c>
      <c r="O211" s="235">
        <f>ROUND(E211*N211,2)</f>
        <v>0</v>
      </c>
      <c r="P211" s="235">
        <v>0</v>
      </c>
      <c r="Q211" s="235">
        <f>ROUND(E211*P211,2)</f>
        <v>0</v>
      </c>
      <c r="R211" s="235" t="s">
        <v>319</v>
      </c>
      <c r="S211" s="235" t="s">
        <v>115</v>
      </c>
      <c r="T211" s="236" t="s">
        <v>115</v>
      </c>
      <c r="U211" s="222">
        <v>0</v>
      </c>
      <c r="V211" s="222">
        <f>ROUND(E211*U211,2)</f>
        <v>0</v>
      </c>
      <c r="W211" s="222"/>
      <c r="X211" s="222" t="s">
        <v>149</v>
      </c>
      <c r="Y211" s="213"/>
      <c r="Z211" s="213"/>
      <c r="AA211" s="213"/>
      <c r="AB211" s="213"/>
      <c r="AC211" s="213"/>
      <c r="AD211" s="213"/>
      <c r="AE211" s="213"/>
      <c r="AF211" s="213"/>
      <c r="AG211" s="213" t="s">
        <v>150</v>
      </c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outlineLevel="1" x14ac:dyDescent="0.2">
      <c r="A212" s="220"/>
      <c r="B212" s="221"/>
      <c r="C212" s="261" t="s">
        <v>387</v>
      </c>
      <c r="D212" s="248"/>
      <c r="E212" s="249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13"/>
      <c r="Z212" s="213"/>
      <c r="AA212" s="213"/>
      <c r="AB212" s="213"/>
      <c r="AC212" s="213"/>
      <c r="AD212" s="213"/>
      <c r="AE212" s="213"/>
      <c r="AF212" s="213"/>
      <c r="AG212" s="213" t="s">
        <v>154</v>
      </c>
      <c r="AH212" s="213">
        <v>0</v>
      </c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1" x14ac:dyDescent="0.2">
      <c r="A213" s="220"/>
      <c r="B213" s="221"/>
      <c r="C213" s="261" t="s">
        <v>407</v>
      </c>
      <c r="D213" s="248"/>
      <c r="E213" s="249">
        <v>2.8510000000000001E-2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13"/>
      <c r="Z213" s="213"/>
      <c r="AA213" s="213"/>
      <c r="AB213" s="213"/>
      <c r="AC213" s="213"/>
      <c r="AD213" s="213"/>
      <c r="AE213" s="213"/>
      <c r="AF213" s="213"/>
      <c r="AG213" s="213" t="s">
        <v>154</v>
      </c>
      <c r="AH213" s="213"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">
      <c r="A214" s="220"/>
      <c r="B214" s="221"/>
      <c r="C214" s="261" t="s">
        <v>408</v>
      </c>
      <c r="D214" s="248"/>
      <c r="E214" s="249">
        <v>5.2220000000000003E-2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3"/>
      <c r="Z214" s="213"/>
      <c r="AA214" s="213"/>
      <c r="AB214" s="213"/>
      <c r="AC214" s="213"/>
      <c r="AD214" s="213"/>
      <c r="AE214" s="213"/>
      <c r="AF214" s="213"/>
      <c r="AG214" s="213" t="s">
        <v>154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1" x14ac:dyDescent="0.2">
      <c r="A215" s="220"/>
      <c r="B215" s="221"/>
      <c r="C215" s="261" t="s">
        <v>409</v>
      </c>
      <c r="D215" s="248"/>
      <c r="E215" s="249">
        <v>4.4159999999999998E-2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13"/>
      <c r="Z215" s="213"/>
      <c r="AA215" s="213"/>
      <c r="AB215" s="213"/>
      <c r="AC215" s="213"/>
      <c r="AD215" s="213"/>
      <c r="AE215" s="213"/>
      <c r="AF215" s="213"/>
      <c r="AG215" s="213" t="s">
        <v>154</v>
      </c>
      <c r="AH215" s="213">
        <v>0</v>
      </c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">
      <c r="A216" s="220"/>
      <c r="B216" s="221"/>
      <c r="C216" s="261" t="s">
        <v>410</v>
      </c>
      <c r="D216" s="248"/>
      <c r="E216" s="249">
        <v>0.11558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13"/>
      <c r="Z216" s="213"/>
      <c r="AA216" s="213"/>
      <c r="AB216" s="213"/>
      <c r="AC216" s="213"/>
      <c r="AD216" s="213"/>
      <c r="AE216" s="213"/>
      <c r="AF216" s="213"/>
      <c r="AG216" s="213" t="s">
        <v>154</v>
      </c>
      <c r="AH216" s="213">
        <v>0</v>
      </c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">
      <c r="A217" s="220"/>
      <c r="B217" s="221"/>
      <c r="C217" s="261" t="s">
        <v>387</v>
      </c>
      <c r="D217" s="248"/>
      <c r="E217" s="249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13"/>
      <c r="Z217" s="213"/>
      <c r="AA217" s="213"/>
      <c r="AB217" s="213"/>
      <c r="AC217" s="213"/>
      <c r="AD217" s="213"/>
      <c r="AE217" s="213"/>
      <c r="AF217" s="213"/>
      <c r="AG217" s="213" t="s">
        <v>154</v>
      </c>
      <c r="AH217" s="213"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">
      <c r="A218" s="220"/>
      <c r="B218" s="221"/>
      <c r="C218" s="261" t="s">
        <v>411</v>
      </c>
      <c r="D218" s="248"/>
      <c r="E218" s="249">
        <v>0.17394999999999999</v>
      </c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13"/>
      <c r="Z218" s="213"/>
      <c r="AA218" s="213"/>
      <c r="AB218" s="213"/>
      <c r="AC218" s="213"/>
      <c r="AD218" s="213"/>
      <c r="AE218" s="213"/>
      <c r="AF218" s="213"/>
      <c r="AG218" s="213" t="s">
        <v>154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">
      <c r="A219" s="220"/>
      <c r="B219" s="221"/>
      <c r="C219" s="261" t="s">
        <v>412</v>
      </c>
      <c r="D219" s="248"/>
      <c r="E219" s="249">
        <v>0.18623999999999999</v>
      </c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13"/>
      <c r="Z219" s="213"/>
      <c r="AA219" s="213"/>
      <c r="AB219" s="213"/>
      <c r="AC219" s="213"/>
      <c r="AD219" s="213"/>
      <c r="AE219" s="213"/>
      <c r="AF219" s="213"/>
      <c r="AG219" s="213" t="s">
        <v>154</v>
      </c>
      <c r="AH219" s="213">
        <v>0</v>
      </c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">
      <c r="A220" s="220"/>
      <c r="B220" s="221"/>
      <c r="C220" s="261" t="s">
        <v>387</v>
      </c>
      <c r="D220" s="248"/>
      <c r="E220" s="249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3"/>
      <c r="Z220" s="213"/>
      <c r="AA220" s="213"/>
      <c r="AB220" s="213"/>
      <c r="AC220" s="213"/>
      <c r="AD220" s="213"/>
      <c r="AE220" s="213"/>
      <c r="AF220" s="213"/>
      <c r="AG220" s="213" t="s">
        <v>154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">
      <c r="A221" s="220"/>
      <c r="B221" s="221"/>
      <c r="C221" s="261" t="s">
        <v>413</v>
      </c>
      <c r="D221" s="248"/>
      <c r="E221" s="249">
        <v>0.23654</v>
      </c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13"/>
      <c r="Z221" s="213"/>
      <c r="AA221" s="213"/>
      <c r="AB221" s="213"/>
      <c r="AC221" s="213"/>
      <c r="AD221" s="213"/>
      <c r="AE221" s="213"/>
      <c r="AF221" s="213"/>
      <c r="AG221" s="213" t="s">
        <v>154</v>
      </c>
      <c r="AH221" s="213">
        <v>0</v>
      </c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">
      <c r="A222" s="220"/>
      <c r="B222" s="221"/>
      <c r="C222" s="261" t="s">
        <v>382</v>
      </c>
      <c r="D222" s="248"/>
      <c r="E222" s="249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13"/>
      <c r="Z222" s="213"/>
      <c r="AA222" s="213"/>
      <c r="AB222" s="213"/>
      <c r="AC222" s="213"/>
      <c r="AD222" s="213"/>
      <c r="AE222" s="213"/>
      <c r="AF222" s="213"/>
      <c r="AG222" s="213" t="s">
        <v>154</v>
      </c>
      <c r="AH222" s="213">
        <v>0</v>
      </c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">
      <c r="A223" s="220"/>
      <c r="B223" s="221"/>
      <c r="C223" s="261" t="s">
        <v>414</v>
      </c>
      <c r="D223" s="248"/>
      <c r="E223" s="249">
        <v>5.8749999999999997E-2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13"/>
      <c r="Z223" s="213"/>
      <c r="AA223" s="213"/>
      <c r="AB223" s="213"/>
      <c r="AC223" s="213"/>
      <c r="AD223" s="213"/>
      <c r="AE223" s="213"/>
      <c r="AF223" s="213"/>
      <c r="AG223" s="213" t="s">
        <v>154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">
      <c r="A224" s="220"/>
      <c r="B224" s="221"/>
      <c r="C224" s="261" t="s">
        <v>415</v>
      </c>
      <c r="D224" s="248"/>
      <c r="E224" s="249">
        <v>0.38735999999999998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13"/>
      <c r="Z224" s="213"/>
      <c r="AA224" s="213"/>
      <c r="AB224" s="213"/>
      <c r="AC224" s="213"/>
      <c r="AD224" s="213"/>
      <c r="AE224" s="213"/>
      <c r="AF224" s="213"/>
      <c r="AG224" s="213" t="s">
        <v>154</v>
      </c>
      <c r="AH224" s="213">
        <v>0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">
      <c r="A225" s="220"/>
      <c r="B225" s="221"/>
      <c r="C225" s="261" t="s">
        <v>416</v>
      </c>
      <c r="D225" s="248"/>
      <c r="E225" s="249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3"/>
      <c r="Z225" s="213"/>
      <c r="AA225" s="213"/>
      <c r="AB225" s="213"/>
      <c r="AC225" s="213"/>
      <c r="AD225" s="213"/>
      <c r="AE225" s="213"/>
      <c r="AF225" s="213"/>
      <c r="AG225" s="213" t="s">
        <v>154</v>
      </c>
      <c r="AH225" s="213"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">
      <c r="A226" s="220"/>
      <c r="B226" s="221"/>
      <c r="C226" s="261" t="s">
        <v>417</v>
      </c>
      <c r="D226" s="248"/>
      <c r="E226" s="249">
        <v>2.6550000000000001E-2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3"/>
      <c r="Z226" s="213"/>
      <c r="AA226" s="213"/>
      <c r="AB226" s="213"/>
      <c r="AC226" s="213"/>
      <c r="AD226" s="213"/>
      <c r="AE226" s="213"/>
      <c r="AF226" s="213"/>
      <c r="AG226" s="213" t="s">
        <v>154</v>
      </c>
      <c r="AH226" s="213"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">
      <c r="A227" s="220"/>
      <c r="B227" s="221"/>
      <c r="C227" s="261" t="s">
        <v>418</v>
      </c>
      <c r="D227" s="248"/>
      <c r="E227" s="249">
        <v>0.1074</v>
      </c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13"/>
      <c r="Z227" s="213"/>
      <c r="AA227" s="213"/>
      <c r="AB227" s="213"/>
      <c r="AC227" s="213"/>
      <c r="AD227" s="213"/>
      <c r="AE227" s="213"/>
      <c r="AF227" s="213"/>
      <c r="AG227" s="213" t="s">
        <v>154</v>
      </c>
      <c r="AH227" s="213"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">
      <c r="A228" s="230">
        <v>53</v>
      </c>
      <c r="B228" s="231" t="s">
        <v>419</v>
      </c>
      <c r="C228" s="242" t="s">
        <v>420</v>
      </c>
      <c r="D228" s="232" t="s">
        <v>147</v>
      </c>
      <c r="E228" s="233">
        <v>0.31103999999999998</v>
      </c>
      <c r="F228" s="234"/>
      <c r="G228" s="235">
        <f>ROUND(E228*F228,2)</f>
        <v>0</v>
      </c>
      <c r="H228" s="234"/>
      <c r="I228" s="235">
        <f>ROUND(E228*H228,2)</f>
        <v>0</v>
      </c>
      <c r="J228" s="234"/>
      <c r="K228" s="235">
        <f>ROUND(E228*J228,2)</f>
        <v>0</v>
      </c>
      <c r="L228" s="235">
        <v>21</v>
      </c>
      <c r="M228" s="235">
        <f>G228*(1+L228/100)</f>
        <v>0</v>
      </c>
      <c r="N228" s="235">
        <v>0.55000000000000004</v>
      </c>
      <c r="O228" s="235">
        <f>ROUND(E228*N228,2)</f>
        <v>0.17</v>
      </c>
      <c r="P228" s="235">
        <v>0</v>
      </c>
      <c r="Q228" s="235">
        <f>ROUND(E228*P228,2)</f>
        <v>0</v>
      </c>
      <c r="R228" s="235" t="s">
        <v>214</v>
      </c>
      <c r="S228" s="235" t="s">
        <v>115</v>
      </c>
      <c r="T228" s="236" t="s">
        <v>115</v>
      </c>
      <c r="U228" s="222">
        <v>0</v>
      </c>
      <c r="V228" s="222">
        <f>ROUND(E228*U228,2)</f>
        <v>0</v>
      </c>
      <c r="W228" s="222"/>
      <c r="X228" s="222" t="s">
        <v>215</v>
      </c>
      <c r="Y228" s="213"/>
      <c r="Z228" s="213"/>
      <c r="AA228" s="213"/>
      <c r="AB228" s="213"/>
      <c r="AC228" s="213"/>
      <c r="AD228" s="213"/>
      <c r="AE228" s="213"/>
      <c r="AF228" s="213"/>
      <c r="AG228" s="213" t="s">
        <v>216</v>
      </c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">
      <c r="A229" s="220"/>
      <c r="B229" s="221"/>
      <c r="C229" s="261" t="s">
        <v>349</v>
      </c>
      <c r="D229" s="248"/>
      <c r="E229" s="249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13"/>
      <c r="Z229" s="213"/>
      <c r="AA229" s="213"/>
      <c r="AB229" s="213"/>
      <c r="AC229" s="213"/>
      <c r="AD229" s="213"/>
      <c r="AE229" s="213"/>
      <c r="AF229" s="213"/>
      <c r="AG229" s="213" t="s">
        <v>154</v>
      </c>
      <c r="AH229" s="213"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">
      <c r="A230" s="220"/>
      <c r="B230" s="221"/>
      <c r="C230" s="261" t="s">
        <v>350</v>
      </c>
      <c r="D230" s="248"/>
      <c r="E230" s="249">
        <v>0.28799999999999998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13"/>
      <c r="Z230" s="213"/>
      <c r="AA230" s="213"/>
      <c r="AB230" s="213"/>
      <c r="AC230" s="213"/>
      <c r="AD230" s="213"/>
      <c r="AE230" s="213"/>
      <c r="AF230" s="213"/>
      <c r="AG230" s="213" t="s">
        <v>154</v>
      </c>
      <c r="AH230" s="213">
        <v>0</v>
      </c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">
      <c r="A231" s="220"/>
      <c r="B231" s="221"/>
      <c r="C231" s="262" t="s">
        <v>421</v>
      </c>
      <c r="D231" s="250"/>
      <c r="E231" s="251">
        <v>2.3040000000000001E-2</v>
      </c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13"/>
      <c r="Z231" s="213"/>
      <c r="AA231" s="213"/>
      <c r="AB231" s="213"/>
      <c r="AC231" s="213"/>
      <c r="AD231" s="213"/>
      <c r="AE231" s="213"/>
      <c r="AF231" s="213"/>
      <c r="AG231" s="213" t="s">
        <v>154</v>
      </c>
      <c r="AH231" s="213">
        <v>4</v>
      </c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">
      <c r="A232" s="230">
        <v>54</v>
      </c>
      <c r="B232" s="231" t="s">
        <v>422</v>
      </c>
      <c r="C232" s="242" t="s">
        <v>423</v>
      </c>
      <c r="D232" s="232" t="s">
        <v>147</v>
      </c>
      <c r="E232" s="233">
        <v>2.1474299999999999</v>
      </c>
      <c r="F232" s="234"/>
      <c r="G232" s="235">
        <f>ROUND(E232*F232,2)</f>
        <v>0</v>
      </c>
      <c r="H232" s="234"/>
      <c r="I232" s="235">
        <f>ROUND(E232*H232,2)</f>
        <v>0</v>
      </c>
      <c r="J232" s="234"/>
      <c r="K232" s="235">
        <f>ROUND(E232*J232,2)</f>
        <v>0</v>
      </c>
      <c r="L232" s="235">
        <v>21</v>
      </c>
      <c r="M232" s="235">
        <f>G232*(1+L232/100)</f>
        <v>0</v>
      </c>
      <c r="N232" s="235">
        <v>0.55000000000000004</v>
      </c>
      <c r="O232" s="235">
        <f>ROUND(E232*N232,2)</f>
        <v>1.18</v>
      </c>
      <c r="P232" s="235">
        <v>0</v>
      </c>
      <c r="Q232" s="235">
        <f>ROUND(E232*P232,2)</f>
        <v>0</v>
      </c>
      <c r="R232" s="235" t="s">
        <v>214</v>
      </c>
      <c r="S232" s="235" t="s">
        <v>115</v>
      </c>
      <c r="T232" s="236" t="s">
        <v>115</v>
      </c>
      <c r="U232" s="222">
        <v>0</v>
      </c>
      <c r="V232" s="222">
        <f>ROUND(E232*U232,2)</f>
        <v>0</v>
      </c>
      <c r="W232" s="222"/>
      <c r="X232" s="222" t="s">
        <v>215</v>
      </c>
      <c r="Y232" s="213"/>
      <c r="Z232" s="213"/>
      <c r="AA232" s="213"/>
      <c r="AB232" s="213"/>
      <c r="AC232" s="213"/>
      <c r="AD232" s="213"/>
      <c r="AE232" s="213"/>
      <c r="AF232" s="213"/>
      <c r="AG232" s="213" t="s">
        <v>216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">
      <c r="A233" s="220"/>
      <c r="B233" s="221"/>
      <c r="C233" s="261" t="s">
        <v>351</v>
      </c>
      <c r="D233" s="248"/>
      <c r="E233" s="249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13"/>
      <c r="Z233" s="213"/>
      <c r="AA233" s="213"/>
      <c r="AB233" s="213"/>
      <c r="AC233" s="213"/>
      <c r="AD233" s="213"/>
      <c r="AE233" s="213"/>
      <c r="AF233" s="213"/>
      <c r="AG233" s="213" t="s">
        <v>154</v>
      </c>
      <c r="AH233" s="213"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1" x14ac:dyDescent="0.2">
      <c r="A234" s="220"/>
      <c r="B234" s="221"/>
      <c r="C234" s="261" t="s">
        <v>352</v>
      </c>
      <c r="D234" s="248"/>
      <c r="E234" s="249">
        <v>7.3010000000000005E-2</v>
      </c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13"/>
      <c r="Z234" s="213"/>
      <c r="AA234" s="213"/>
      <c r="AB234" s="213"/>
      <c r="AC234" s="213"/>
      <c r="AD234" s="213"/>
      <c r="AE234" s="213"/>
      <c r="AF234" s="213"/>
      <c r="AG234" s="213" t="s">
        <v>154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1" x14ac:dyDescent="0.2">
      <c r="A235" s="220"/>
      <c r="B235" s="221"/>
      <c r="C235" s="261" t="s">
        <v>353</v>
      </c>
      <c r="D235" s="248"/>
      <c r="E235" s="249">
        <v>7.3690000000000005E-2</v>
      </c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13"/>
      <c r="Z235" s="213"/>
      <c r="AA235" s="213"/>
      <c r="AB235" s="213"/>
      <c r="AC235" s="213"/>
      <c r="AD235" s="213"/>
      <c r="AE235" s="213"/>
      <c r="AF235" s="213"/>
      <c r="AG235" s="213" t="s">
        <v>154</v>
      </c>
      <c r="AH235" s="213">
        <v>0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outlineLevel="1" x14ac:dyDescent="0.2">
      <c r="A236" s="220"/>
      <c r="B236" s="221"/>
      <c r="C236" s="261" t="s">
        <v>354</v>
      </c>
      <c r="D236" s="248"/>
      <c r="E236" s="249">
        <v>7.5069999999999998E-2</v>
      </c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13"/>
      <c r="Z236" s="213"/>
      <c r="AA236" s="213"/>
      <c r="AB236" s="213"/>
      <c r="AC236" s="213"/>
      <c r="AD236" s="213"/>
      <c r="AE236" s="213"/>
      <c r="AF236" s="213"/>
      <c r="AG236" s="213" t="s">
        <v>154</v>
      </c>
      <c r="AH236" s="213">
        <v>0</v>
      </c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">
      <c r="A237" s="220"/>
      <c r="B237" s="221"/>
      <c r="C237" s="261" t="s">
        <v>355</v>
      </c>
      <c r="D237" s="248"/>
      <c r="E237" s="249">
        <v>1.1999999999999999E-3</v>
      </c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13"/>
      <c r="Z237" s="213"/>
      <c r="AA237" s="213"/>
      <c r="AB237" s="213"/>
      <c r="AC237" s="213"/>
      <c r="AD237" s="213"/>
      <c r="AE237" s="213"/>
      <c r="AF237" s="213"/>
      <c r="AG237" s="213" t="s">
        <v>154</v>
      </c>
      <c r="AH237" s="213"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">
      <c r="A238" s="220"/>
      <c r="B238" s="221"/>
      <c r="C238" s="261" t="s">
        <v>356</v>
      </c>
      <c r="D238" s="248"/>
      <c r="E238" s="249">
        <v>1.92E-3</v>
      </c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3"/>
      <c r="Z238" s="213"/>
      <c r="AA238" s="213"/>
      <c r="AB238" s="213"/>
      <c r="AC238" s="213"/>
      <c r="AD238" s="213"/>
      <c r="AE238" s="213"/>
      <c r="AF238" s="213"/>
      <c r="AG238" s="213" t="s">
        <v>154</v>
      </c>
      <c r="AH238" s="213">
        <v>0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">
      <c r="A239" s="220"/>
      <c r="B239" s="221"/>
      <c r="C239" s="261" t="s">
        <v>357</v>
      </c>
      <c r="D239" s="248"/>
      <c r="E239" s="249">
        <v>2.664E-2</v>
      </c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13"/>
      <c r="Z239" s="213"/>
      <c r="AA239" s="213"/>
      <c r="AB239" s="213"/>
      <c r="AC239" s="213"/>
      <c r="AD239" s="213"/>
      <c r="AE239" s="213"/>
      <c r="AF239" s="213"/>
      <c r="AG239" s="213" t="s">
        <v>154</v>
      </c>
      <c r="AH239" s="213">
        <v>0</v>
      </c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">
      <c r="A240" s="220"/>
      <c r="B240" s="221"/>
      <c r="C240" s="261" t="s">
        <v>358</v>
      </c>
      <c r="D240" s="248"/>
      <c r="E240" s="249">
        <v>6.744E-2</v>
      </c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13"/>
      <c r="Z240" s="213"/>
      <c r="AA240" s="213"/>
      <c r="AB240" s="213"/>
      <c r="AC240" s="213"/>
      <c r="AD240" s="213"/>
      <c r="AE240" s="213"/>
      <c r="AF240" s="213"/>
      <c r="AG240" s="213" t="s">
        <v>154</v>
      </c>
      <c r="AH240" s="213">
        <v>0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">
      <c r="A241" s="220"/>
      <c r="B241" s="221"/>
      <c r="C241" s="261" t="s">
        <v>359</v>
      </c>
      <c r="D241" s="248"/>
      <c r="E241" s="249">
        <v>0.10392</v>
      </c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13"/>
      <c r="Z241" s="213"/>
      <c r="AA241" s="213"/>
      <c r="AB241" s="213"/>
      <c r="AC241" s="213"/>
      <c r="AD241" s="213"/>
      <c r="AE241" s="213"/>
      <c r="AF241" s="213"/>
      <c r="AG241" s="213" t="s">
        <v>154</v>
      </c>
      <c r="AH241" s="213">
        <v>0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">
      <c r="A242" s="220"/>
      <c r="B242" s="221"/>
      <c r="C242" s="261" t="s">
        <v>360</v>
      </c>
      <c r="D242" s="248"/>
      <c r="E242" s="249">
        <v>0.11544</v>
      </c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13"/>
      <c r="Z242" s="213"/>
      <c r="AA242" s="213"/>
      <c r="AB242" s="213"/>
      <c r="AC242" s="213"/>
      <c r="AD242" s="213"/>
      <c r="AE242" s="213"/>
      <c r="AF242" s="213"/>
      <c r="AG242" s="213" t="s">
        <v>154</v>
      </c>
      <c r="AH242" s="213">
        <v>0</v>
      </c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">
      <c r="A243" s="220"/>
      <c r="B243" s="221"/>
      <c r="C243" s="261" t="s">
        <v>361</v>
      </c>
      <c r="D243" s="248"/>
      <c r="E243" s="249">
        <v>0.14591999999999999</v>
      </c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13"/>
      <c r="Z243" s="213"/>
      <c r="AA243" s="213"/>
      <c r="AB243" s="213"/>
      <c r="AC243" s="213"/>
      <c r="AD243" s="213"/>
      <c r="AE243" s="213"/>
      <c r="AF243" s="213"/>
      <c r="AG243" s="213" t="s">
        <v>154</v>
      </c>
      <c r="AH243" s="213">
        <v>0</v>
      </c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">
      <c r="A244" s="220"/>
      <c r="B244" s="221"/>
      <c r="C244" s="261" t="s">
        <v>362</v>
      </c>
      <c r="D244" s="248"/>
      <c r="E244" s="249">
        <v>2.2799999999999999E-3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13"/>
      <c r="Z244" s="213"/>
      <c r="AA244" s="213"/>
      <c r="AB244" s="213"/>
      <c r="AC244" s="213"/>
      <c r="AD244" s="213"/>
      <c r="AE244" s="213"/>
      <c r="AF244" s="213"/>
      <c r="AG244" s="213" t="s">
        <v>154</v>
      </c>
      <c r="AH244" s="213">
        <v>0</v>
      </c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">
      <c r="A245" s="220"/>
      <c r="B245" s="221"/>
      <c r="C245" s="261" t="s">
        <v>363</v>
      </c>
      <c r="D245" s="248"/>
      <c r="E245" s="249">
        <v>7.2590000000000002E-2</v>
      </c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13"/>
      <c r="Z245" s="213"/>
      <c r="AA245" s="213"/>
      <c r="AB245" s="213"/>
      <c r="AC245" s="213"/>
      <c r="AD245" s="213"/>
      <c r="AE245" s="213"/>
      <c r="AF245" s="213"/>
      <c r="AG245" s="213" t="s">
        <v>154</v>
      </c>
      <c r="AH245" s="213"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">
      <c r="A246" s="220"/>
      <c r="B246" s="221"/>
      <c r="C246" s="261" t="s">
        <v>364</v>
      </c>
      <c r="D246" s="248"/>
      <c r="E246" s="249">
        <v>0.14738000000000001</v>
      </c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13"/>
      <c r="Z246" s="213"/>
      <c r="AA246" s="213"/>
      <c r="AB246" s="213"/>
      <c r="AC246" s="213"/>
      <c r="AD246" s="213"/>
      <c r="AE246" s="213"/>
      <c r="AF246" s="213"/>
      <c r="AG246" s="213" t="s">
        <v>154</v>
      </c>
      <c r="AH246" s="213">
        <v>0</v>
      </c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1" x14ac:dyDescent="0.2">
      <c r="A247" s="220"/>
      <c r="B247" s="221"/>
      <c r="C247" s="261" t="s">
        <v>365</v>
      </c>
      <c r="D247" s="248"/>
      <c r="E247" s="249">
        <v>7.4649999999999994E-2</v>
      </c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13"/>
      <c r="Z247" s="213"/>
      <c r="AA247" s="213"/>
      <c r="AB247" s="213"/>
      <c r="AC247" s="213"/>
      <c r="AD247" s="213"/>
      <c r="AE247" s="213"/>
      <c r="AF247" s="213"/>
      <c r="AG247" s="213" t="s">
        <v>154</v>
      </c>
      <c r="AH247" s="213">
        <v>0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">
      <c r="A248" s="220"/>
      <c r="B248" s="221"/>
      <c r="C248" s="261" t="s">
        <v>366</v>
      </c>
      <c r="D248" s="248"/>
      <c r="E248" s="249">
        <v>1.4400000000000001E-3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13"/>
      <c r="Z248" s="213"/>
      <c r="AA248" s="213"/>
      <c r="AB248" s="213"/>
      <c r="AC248" s="213"/>
      <c r="AD248" s="213"/>
      <c r="AE248" s="213"/>
      <c r="AF248" s="213"/>
      <c r="AG248" s="213" t="s">
        <v>154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">
      <c r="A249" s="220"/>
      <c r="B249" s="221"/>
      <c r="C249" s="261" t="s">
        <v>367</v>
      </c>
      <c r="D249" s="248"/>
      <c r="E249" s="249">
        <v>1.92E-3</v>
      </c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13"/>
      <c r="Z249" s="213"/>
      <c r="AA249" s="213"/>
      <c r="AB249" s="213"/>
      <c r="AC249" s="213"/>
      <c r="AD249" s="213"/>
      <c r="AE249" s="213"/>
      <c r="AF249" s="213"/>
      <c r="AG249" s="213" t="s">
        <v>154</v>
      </c>
      <c r="AH249" s="213">
        <v>0</v>
      </c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">
      <c r="A250" s="220"/>
      <c r="B250" s="221"/>
      <c r="C250" s="261" t="s">
        <v>368</v>
      </c>
      <c r="D250" s="248"/>
      <c r="E250" s="249">
        <v>2.0400000000000001E-3</v>
      </c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13"/>
      <c r="Z250" s="213"/>
      <c r="AA250" s="213"/>
      <c r="AB250" s="213"/>
      <c r="AC250" s="213"/>
      <c r="AD250" s="213"/>
      <c r="AE250" s="213"/>
      <c r="AF250" s="213"/>
      <c r="AG250" s="213" t="s">
        <v>154</v>
      </c>
      <c r="AH250" s="213">
        <v>0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1" x14ac:dyDescent="0.2">
      <c r="A251" s="220"/>
      <c r="B251" s="221"/>
      <c r="C251" s="261" t="s">
        <v>369</v>
      </c>
      <c r="D251" s="248"/>
      <c r="E251" s="249">
        <v>4.1399999999999999E-2</v>
      </c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13"/>
      <c r="Z251" s="213"/>
      <c r="AA251" s="213"/>
      <c r="AB251" s="213"/>
      <c r="AC251" s="213"/>
      <c r="AD251" s="213"/>
      <c r="AE251" s="213"/>
      <c r="AF251" s="213"/>
      <c r="AG251" s="213" t="s">
        <v>154</v>
      </c>
      <c r="AH251" s="213"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">
      <c r="A252" s="220"/>
      <c r="B252" s="221"/>
      <c r="C252" s="261" t="s">
        <v>370</v>
      </c>
      <c r="D252" s="248"/>
      <c r="E252" s="249">
        <v>0.10116</v>
      </c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13"/>
      <c r="Z252" s="213"/>
      <c r="AA252" s="213"/>
      <c r="AB252" s="213"/>
      <c r="AC252" s="213"/>
      <c r="AD252" s="213"/>
      <c r="AE252" s="213"/>
      <c r="AF252" s="213"/>
      <c r="AG252" s="213" t="s">
        <v>154</v>
      </c>
      <c r="AH252" s="213"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">
      <c r="A253" s="220"/>
      <c r="B253" s="221"/>
      <c r="C253" s="261" t="s">
        <v>371</v>
      </c>
      <c r="D253" s="248"/>
      <c r="E253" s="249">
        <v>0.15587999999999999</v>
      </c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3"/>
      <c r="Z253" s="213"/>
      <c r="AA253" s="213"/>
      <c r="AB253" s="213"/>
      <c r="AC253" s="213"/>
      <c r="AD253" s="213"/>
      <c r="AE253" s="213"/>
      <c r="AF253" s="213"/>
      <c r="AG253" s="213" t="s">
        <v>154</v>
      </c>
      <c r="AH253" s="213">
        <v>0</v>
      </c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">
      <c r="A254" s="220"/>
      <c r="B254" s="221"/>
      <c r="C254" s="261" t="s">
        <v>372</v>
      </c>
      <c r="D254" s="248"/>
      <c r="E254" s="249">
        <v>0.17460000000000001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13"/>
      <c r="Z254" s="213"/>
      <c r="AA254" s="213"/>
      <c r="AB254" s="213"/>
      <c r="AC254" s="213"/>
      <c r="AD254" s="213"/>
      <c r="AE254" s="213"/>
      <c r="AF254" s="213"/>
      <c r="AG254" s="213" t="s">
        <v>154</v>
      </c>
      <c r="AH254" s="213">
        <v>0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">
      <c r="A255" s="220"/>
      <c r="B255" s="221"/>
      <c r="C255" s="261" t="s">
        <v>373</v>
      </c>
      <c r="D255" s="248"/>
      <c r="E255" s="249">
        <v>0.22176000000000001</v>
      </c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13"/>
      <c r="Z255" s="213"/>
      <c r="AA255" s="213"/>
      <c r="AB255" s="213"/>
      <c r="AC255" s="213"/>
      <c r="AD255" s="213"/>
      <c r="AE255" s="213"/>
      <c r="AF255" s="213"/>
      <c r="AG255" s="213" t="s">
        <v>154</v>
      </c>
      <c r="AH255" s="213"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">
      <c r="A256" s="220"/>
      <c r="B256" s="221"/>
      <c r="C256" s="261" t="s">
        <v>374</v>
      </c>
      <c r="D256" s="248"/>
      <c r="E256" s="249">
        <v>2.2799999999999999E-3</v>
      </c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13"/>
      <c r="Z256" s="213"/>
      <c r="AA256" s="213"/>
      <c r="AB256" s="213"/>
      <c r="AC256" s="213"/>
      <c r="AD256" s="213"/>
      <c r="AE256" s="213"/>
      <c r="AF256" s="213"/>
      <c r="AG256" s="213" t="s">
        <v>154</v>
      </c>
      <c r="AH256" s="213"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">
      <c r="A257" s="220"/>
      <c r="B257" s="221"/>
      <c r="C257" s="261" t="s">
        <v>416</v>
      </c>
      <c r="D257" s="248"/>
      <c r="E257" s="249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13"/>
      <c r="Z257" s="213"/>
      <c r="AA257" s="213"/>
      <c r="AB257" s="213"/>
      <c r="AC257" s="213"/>
      <c r="AD257" s="213"/>
      <c r="AE257" s="213"/>
      <c r="AF257" s="213"/>
      <c r="AG257" s="213" t="s">
        <v>154</v>
      </c>
      <c r="AH257" s="213">
        <v>0</v>
      </c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1" x14ac:dyDescent="0.2">
      <c r="A258" s="220"/>
      <c r="B258" s="221"/>
      <c r="C258" s="261" t="s">
        <v>417</v>
      </c>
      <c r="D258" s="248"/>
      <c r="E258" s="249">
        <v>2.6550000000000001E-2</v>
      </c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3"/>
      <c r="Z258" s="213"/>
      <c r="AA258" s="213"/>
      <c r="AB258" s="213"/>
      <c r="AC258" s="213"/>
      <c r="AD258" s="213"/>
      <c r="AE258" s="213"/>
      <c r="AF258" s="213"/>
      <c r="AG258" s="213" t="s">
        <v>154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1" x14ac:dyDescent="0.2">
      <c r="A259" s="220"/>
      <c r="B259" s="221"/>
      <c r="C259" s="261" t="s">
        <v>418</v>
      </c>
      <c r="D259" s="248"/>
      <c r="E259" s="249">
        <v>0.1074</v>
      </c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13"/>
      <c r="Z259" s="213"/>
      <c r="AA259" s="213"/>
      <c r="AB259" s="213"/>
      <c r="AC259" s="213"/>
      <c r="AD259" s="213"/>
      <c r="AE259" s="213"/>
      <c r="AF259" s="213"/>
      <c r="AG259" s="213" t="s">
        <v>154</v>
      </c>
      <c r="AH259" s="213">
        <v>0</v>
      </c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">
      <c r="A260" s="220"/>
      <c r="B260" s="221"/>
      <c r="C260" s="261" t="s">
        <v>337</v>
      </c>
      <c r="D260" s="248"/>
      <c r="E260" s="249">
        <v>0.17077999999999999</v>
      </c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13"/>
      <c r="Z260" s="213"/>
      <c r="AA260" s="213"/>
      <c r="AB260" s="213"/>
      <c r="AC260" s="213"/>
      <c r="AD260" s="213"/>
      <c r="AE260" s="213"/>
      <c r="AF260" s="213"/>
      <c r="AG260" s="213" t="s">
        <v>154</v>
      </c>
      <c r="AH260" s="213"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">
      <c r="A261" s="220"/>
      <c r="B261" s="221"/>
      <c r="C261" s="262" t="s">
        <v>421</v>
      </c>
      <c r="D261" s="250"/>
      <c r="E261" s="251">
        <v>0.15906999999999999</v>
      </c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13"/>
      <c r="Z261" s="213"/>
      <c r="AA261" s="213"/>
      <c r="AB261" s="213"/>
      <c r="AC261" s="213"/>
      <c r="AD261" s="213"/>
      <c r="AE261" s="213"/>
      <c r="AF261" s="213"/>
      <c r="AG261" s="213" t="s">
        <v>154</v>
      </c>
      <c r="AH261" s="213">
        <v>4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">
      <c r="A262" s="230">
        <v>55</v>
      </c>
      <c r="B262" s="231" t="s">
        <v>424</v>
      </c>
      <c r="C262" s="242" t="s">
        <v>425</v>
      </c>
      <c r="D262" s="232" t="s">
        <v>147</v>
      </c>
      <c r="E262" s="233">
        <v>0.48180000000000001</v>
      </c>
      <c r="F262" s="234"/>
      <c r="G262" s="235">
        <f>ROUND(E262*F262,2)</f>
        <v>0</v>
      </c>
      <c r="H262" s="234"/>
      <c r="I262" s="235">
        <f>ROUND(E262*H262,2)</f>
        <v>0</v>
      </c>
      <c r="J262" s="234"/>
      <c r="K262" s="235">
        <f>ROUND(E262*J262,2)</f>
        <v>0</v>
      </c>
      <c r="L262" s="235">
        <v>21</v>
      </c>
      <c r="M262" s="235">
        <f>G262*(1+L262/100)</f>
        <v>0</v>
      </c>
      <c r="N262" s="235">
        <v>0.55000000000000004</v>
      </c>
      <c r="O262" s="235">
        <f>ROUND(E262*N262,2)</f>
        <v>0.26</v>
      </c>
      <c r="P262" s="235">
        <v>0</v>
      </c>
      <c r="Q262" s="235">
        <f>ROUND(E262*P262,2)</f>
        <v>0</v>
      </c>
      <c r="R262" s="235" t="s">
        <v>214</v>
      </c>
      <c r="S262" s="235" t="s">
        <v>115</v>
      </c>
      <c r="T262" s="236" t="s">
        <v>115</v>
      </c>
      <c r="U262" s="222">
        <v>0</v>
      </c>
      <c r="V262" s="222">
        <f>ROUND(E262*U262,2)</f>
        <v>0</v>
      </c>
      <c r="W262" s="222"/>
      <c r="X262" s="222" t="s">
        <v>215</v>
      </c>
      <c r="Y262" s="213"/>
      <c r="Z262" s="213"/>
      <c r="AA262" s="213"/>
      <c r="AB262" s="213"/>
      <c r="AC262" s="213"/>
      <c r="AD262" s="213"/>
      <c r="AE262" s="213"/>
      <c r="AF262" s="213"/>
      <c r="AG262" s="213" t="s">
        <v>216</v>
      </c>
      <c r="AH262" s="213"/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">
      <c r="A263" s="220"/>
      <c r="B263" s="221"/>
      <c r="C263" s="261" t="s">
        <v>382</v>
      </c>
      <c r="D263" s="248"/>
      <c r="E263" s="249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13"/>
      <c r="Z263" s="213"/>
      <c r="AA263" s="213"/>
      <c r="AB263" s="213"/>
      <c r="AC263" s="213"/>
      <c r="AD263" s="213"/>
      <c r="AE263" s="213"/>
      <c r="AF263" s="213"/>
      <c r="AG263" s="213" t="s">
        <v>154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1" x14ac:dyDescent="0.2">
      <c r="A264" s="220"/>
      <c r="B264" s="221"/>
      <c r="C264" s="261" t="s">
        <v>414</v>
      </c>
      <c r="D264" s="248"/>
      <c r="E264" s="249">
        <v>5.8749999999999997E-2</v>
      </c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13"/>
      <c r="Z264" s="213"/>
      <c r="AA264" s="213"/>
      <c r="AB264" s="213"/>
      <c r="AC264" s="213"/>
      <c r="AD264" s="213"/>
      <c r="AE264" s="213"/>
      <c r="AF264" s="213"/>
      <c r="AG264" s="213" t="s">
        <v>154</v>
      </c>
      <c r="AH264" s="213"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">
      <c r="A265" s="220"/>
      <c r="B265" s="221"/>
      <c r="C265" s="261" t="s">
        <v>415</v>
      </c>
      <c r="D265" s="248"/>
      <c r="E265" s="249">
        <v>0.38735999999999998</v>
      </c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13"/>
      <c r="Z265" s="213"/>
      <c r="AA265" s="213"/>
      <c r="AB265" s="213"/>
      <c r="AC265" s="213"/>
      <c r="AD265" s="213"/>
      <c r="AE265" s="213"/>
      <c r="AF265" s="213"/>
      <c r="AG265" s="213" t="s">
        <v>154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">
      <c r="A266" s="220"/>
      <c r="B266" s="221"/>
      <c r="C266" s="262" t="s">
        <v>421</v>
      </c>
      <c r="D266" s="250"/>
      <c r="E266" s="251">
        <v>3.569E-2</v>
      </c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13"/>
      <c r="Z266" s="213"/>
      <c r="AA266" s="213"/>
      <c r="AB266" s="213"/>
      <c r="AC266" s="213"/>
      <c r="AD266" s="213"/>
      <c r="AE266" s="213"/>
      <c r="AF266" s="213"/>
      <c r="AG266" s="213" t="s">
        <v>154</v>
      </c>
      <c r="AH266" s="213">
        <v>4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">
      <c r="A267" s="230">
        <v>56</v>
      </c>
      <c r="B267" s="231" t="s">
        <v>426</v>
      </c>
      <c r="C267" s="242" t="s">
        <v>427</v>
      </c>
      <c r="D267" s="232" t="s">
        <v>147</v>
      </c>
      <c r="E267" s="233">
        <v>0.25972000000000001</v>
      </c>
      <c r="F267" s="234"/>
      <c r="G267" s="235">
        <f>ROUND(E267*F267,2)</f>
        <v>0</v>
      </c>
      <c r="H267" s="234"/>
      <c r="I267" s="235">
        <f>ROUND(E267*H267,2)</f>
        <v>0</v>
      </c>
      <c r="J267" s="234"/>
      <c r="K267" s="235">
        <f>ROUND(E267*J267,2)</f>
        <v>0</v>
      </c>
      <c r="L267" s="235">
        <v>21</v>
      </c>
      <c r="M267" s="235">
        <f>G267*(1+L267/100)</f>
        <v>0</v>
      </c>
      <c r="N267" s="235">
        <v>0.55000000000000004</v>
      </c>
      <c r="O267" s="235">
        <f>ROUND(E267*N267,2)</f>
        <v>0.14000000000000001</v>
      </c>
      <c r="P267" s="235">
        <v>0</v>
      </c>
      <c r="Q267" s="235">
        <f>ROUND(E267*P267,2)</f>
        <v>0</v>
      </c>
      <c r="R267" s="235" t="s">
        <v>214</v>
      </c>
      <c r="S267" s="235" t="s">
        <v>115</v>
      </c>
      <c r="T267" s="236" t="s">
        <v>115</v>
      </c>
      <c r="U267" s="222">
        <v>0</v>
      </c>
      <c r="V267" s="222">
        <f>ROUND(E267*U267,2)</f>
        <v>0</v>
      </c>
      <c r="W267" s="222"/>
      <c r="X267" s="222" t="s">
        <v>215</v>
      </c>
      <c r="Y267" s="213"/>
      <c r="Z267" s="213"/>
      <c r="AA267" s="213"/>
      <c r="AB267" s="213"/>
      <c r="AC267" s="213"/>
      <c r="AD267" s="213"/>
      <c r="AE267" s="213"/>
      <c r="AF267" s="213"/>
      <c r="AG267" s="213" t="s">
        <v>216</v>
      </c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">
      <c r="A268" s="220"/>
      <c r="B268" s="221"/>
      <c r="C268" s="261" t="s">
        <v>387</v>
      </c>
      <c r="D268" s="248"/>
      <c r="E268" s="249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13"/>
      <c r="Z268" s="213"/>
      <c r="AA268" s="213"/>
      <c r="AB268" s="213"/>
      <c r="AC268" s="213"/>
      <c r="AD268" s="213"/>
      <c r="AE268" s="213"/>
      <c r="AF268" s="213"/>
      <c r="AG268" s="213" t="s">
        <v>154</v>
      </c>
      <c r="AH268" s="213">
        <v>0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">
      <c r="A269" s="220"/>
      <c r="B269" s="221"/>
      <c r="C269" s="261" t="s">
        <v>407</v>
      </c>
      <c r="D269" s="248"/>
      <c r="E269" s="249">
        <v>2.8510000000000001E-2</v>
      </c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13"/>
      <c r="Z269" s="213"/>
      <c r="AA269" s="213"/>
      <c r="AB269" s="213"/>
      <c r="AC269" s="213"/>
      <c r="AD269" s="213"/>
      <c r="AE269" s="213"/>
      <c r="AF269" s="213"/>
      <c r="AG269" s="213" t="s">
        <v>154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">
      <c r="A270" s="220"/>
      <c r="B270" s="221"/>
      <c r="C270" s="261" t="s">
        <v>408</v>
      </c>
      <c r="D270" s="248"/>
      <c r="E270" s="249">
        <v>5.2220000000000003E-2</v>
      </c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13"/>
      <c r="Z270" s="213"/>
      <c r="AA270" s="213"/>
      <c r="AB270" s="213"/>
      <c r="AC270" s="213"/>
      <c r="AD270" s="213"/>
      <c r="AE270" s="213"/>
      <c r="AF270" s="213"/>
      <c r="AG270" s="213" t="s">
        <v>154</v>
      </c>
      <c r="AH270" s="213">
        <v>0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">
      <c r="A271" s="220"/>
      <c r="B271" s="221"/>
      <c r="C271" s="261" t="s">
        <v>409</v>
      </c>
      <c r="D271" s="248"/>
      <c r="E271" s="249">
        <v>4.4159999999999998E-2</v>
      </c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13"/>
      <c r="Z271" s="213"/>
      <c r="AA271" s="213"/>
      <c r="AB271" s="213"/>
      <c r="AC271" s="213"/>
      <c r="AD271" s="213"/>
      <c r="AE271" s="213"/>
      <c r="AF271" s="213"/>
      <c r="AG271" s="213" t="s">
        <v>154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1" x14ac:dyDescent="0.2">
      <c r="A272" s="220"/>
      <c r="B272" s="221"/>
      <c r="C272" s="261" t="s">
        <v>410</v>
      </c>
      <c r="D272" s="248"/>
      <c r="E272" s="249">
        <v>0.11558</v>
      </c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13"/>
      <c r="Z272" s="213"/>
      <c r="AA272" s="213"/>
      <c r="AB272" s="213"/>
      <c r="AC272" s="213"/>
      <c r="AD272" s="213"/>
      <c r="AE272" s="213"/>
      <c r="AF272" s="213"/>
      <c r="AG272" s="213" t="s">
        <v>154</v>
      </c>
      <c r="AH272" s="213">
        <v>0</v>
      </c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">
      <c r="A273" s="220"/>
      <c r="B273" s="221"/>
      <c r="C273" s="262" t="s">
        <v>421</v>
      </c>
      <c r="D273" s="250"/>
      <c r="E273" s="251">
        <v>1.924E-2</v>
      </c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13"/>
      <c r="Z273" s="213"/>
      <c r="AA273" s="213"/>
      <c r="AB273" s="213"/>
      <c r="AC273" s="213"/>
      <c r="AD273" s="213"/>
      <c r="AE273" s="213"/>
      <c r="AF273" s="213"/>
      <c r="AG273" s="213" t="s">
        <v>154</v>
      </c>
      <c r="AH273" s="213">
        <v>4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">
      <c r="A274" s="230">
        <v>57</v>
      </c>
      <c r="B274" s="231" t="s">
        <v>428</v>
      </c>
      <c r="C274" s="242" t="s">
        <v>429</v>
      </c>
      <c r="D274" s="232" t="s">
        <v>147</v>
      </c>
      <c r="E274" s="233">
        <v>0.38901000000000002</v>
      </c>
      <c r="F274" s="234"/>
      <c r="G274" s="235">
        <f>ROUND(E274*F274,2)</f>
        <v>0</v>
      </c>
      <c r="H274" s="234"/>
      <c r="I274" s="235">
        <f>ROUND(E274*H274,2)</f>
        <v>0</v>
      </c>
      <c r="J274" s="234"/>
      <c r="K274" s="235">
        <f>ROUND(E274*J274,2)</f>
        <v>0</v>
      </c>
      <c r="L274" s="235">
        <v>21</v>
      </c>
      <c r="M274" s="235">
        <f>G274*(1+L274/100)</f>
        <v>0</v>
      </c>
      <c r="N274" s="235">
        <v>0.55000000000000004</v>
      </c>
      <c r="O274" s="235">
        <f>ROUND(E274*N274,2)</f>
        <v>0.21</v>
      </c>
      <c r="P274" s="235">
        <v>0</v>
      </c>
      <c r="Q274" s="235">
        <f>ROUND(E274*P274,2)</f>
        <v>0</v>
      </c>
      <c r="R274" s="235" t="s">
        <v>214</v>
      </c>
      <c r="S274" s="235" t="s">
        <v>115</v>
      </c>
      <c r="T274" s="236" t="s">
        <v>115</v>
      </c>
      <c r="U274" s="222">
        <v>0</v>
      </c>
      <c r="V274" s="222">
        <f>ROUND(E274*U274,2)</f>
        <v>0</v>
      </c>
      <c r="W274" s="222"/>
      <c r="X274" s="222" t="s">
        <v>215</v>
      </c>
      <c r="Y274" s="213"/>
      <c r="Z274" s="213"/>
      <c r="AA274" s="213"/>
      <c r="AB274" s="213"/>
      <c r="AC274" s="213"/>
      <c r="AD274" s="213"/>
      <c r="AE274" s="213"/>
      <c r="AF274" s="213"/>
      <c r="AG274" s="213" t="s">
        <v>216</v>
      </c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outlineLevel="1" x14ac:dyDescent="0.2">
      <c r="A275" s="220"/>
      <c r="B275" s="221"/>
      <c r="C275" s="261" t="s">
        <v>387</v>
      </c>
      <c r="D275" s="248"/>
      <c r="E275" s="249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13"/>
      <c r="Z275" s="213"/>
      <c r="AA275" s="213"/>
      <c r="AB275" s="213"/>
      <c r="AC275" s="213"/>
      <c r="AD275" s="213"/>
      <c r="AE275" s="213"/>
      <c r="AF275" s="213"/>
      <c r="AG275" s="213" t="s">
        <v>154</v>
      </c>
      <c r="AH275" s="213">
        <v>0</v>
      </c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">
      <c r="A276" s="220"/>
      <c r="B276" s="221"/>
      <c r="C276" s="261" t="s">
        <v>411</v>
      </c>
      <c r="D276" s="248"/>
      <c r="E276" s="249">
        <v>0.17394999999999999</v>
      </c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13"/>
      <c r="Z276" s="213"/>
      <c r="AA276" s="213"/>
      <c r="AB276" s="213"/>
      <c r="AC276" s="213"/>
      <c r="AD276" s="213"/>
      <c r="AE276" s="213"/>
      <c r="AF276" s="213"/>
      <c r="AG276" s="213" t="s">
        <v>154</v>
      </c>
      <c r="AH276" s="213">
        <v>0</v>
      </c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">
      <c r="A277" s="220"/>
      <c r="B277" s="221"/>
      <c r="C277" s="261" t="s">
        <v>412</v>
      </c>
      <c r="D277" s="248"/>
      <c r="E277" s="249">
        <v>0.18623999999999999</v>
      </c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13"/>
      <c r="Z277" s="213"/>
      <c r="AA277" s="213"/>
      <c r="AB277" s="213"/>
      <c r="AC277" s="213"/>
      <c r="AD277" s="213"/>
      <c r="AE277" s="213"/>
      <c r="AF277" s="213"/>
      <c r="AG277" s="213" t="s">
        <v>154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1" x14ac:dyDescent="0.2">
      <c r="A278" s="220"/>
      <c r="B278" s="221"/>
      <c r="C278" s="262" t="s">
        <v>421</v>
      </c>
      <c r="D278" s="250"/>
      <c r="E278" s="251">
        <v>2.8819999999999998E-2</v>
      </c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13"/>
      <c r="Z278" s="213"/>
      <c r="AA278" s="213"/>
      <c r="AB278" s="213"/>
      <c r="AC278" s="213"/>
      <c r="AD278" s="213"/>
      <c r="AE278" s="213"/>
      <c r="AF278" s="213"/>
      <c r="AG278" s="213" t="s">
        <v>154</v>
      </c>
      <c r="AH278" s="213">
        <v>4</v>
      </c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">
      <c r="A279" s="230">
        <v>58</v>
      </c>
      <c r="B279" s="231" t="s">
        <v>430</v>
      </c>
      <c r="C279" s="242" t="s">
        <v>431</v>
      </c>
      <c r="D279" s="232" t="s">
        <v>147</v>
      </c>
      <c r="E279" s="233">
        <v>0.62717999999999996</v>
      </c>
      <c r="F279" s="234"/>
      <c r="G279" s="235">
        <f>ROUND(E279*F279,2)</f>
        <v>0</v>
      </c>
      <c r="H279" s="234"/>
      <c r="I279" s="235">
        <f>ROUND(E279*H279,2)</f>
        <v>0</v>
      </c>
      <c r="J279" s="234"/>
      <c r="K279" s="235">
        <f>ROUND(E279*J279,2)</f>
        <v>0</v>
      </c>
      <c r="L279" s="235">
        <v>21</v>
      </c>
      <c r="M279" s="235">
        <f>G279*(1+L279/100)</f>
        <v>0</v>
      </c>
      <c r="N279" s="235">
        <v>0.55000000000000004</v>
      </c>
      <c r="O279" s="235">
        <f>ROUND(E279*N279,2)</f>
        <v>0.34</v>
      </c>
      <c r="P279" s="235">
        <v>0</v>
      </c>
      <c r="Q279" s="235">
        <f>ROUND(E279*P279,2)</f>
        <v>0</v>
      </c>
      <c r="R279" s="235" t="s">
        <v>214</v>
      </c>
      <c r="S279" s="235" t="s">
        <v>115</v>
      </c>
      <c r="T279" s="236" t="s">
        <v>115</v>
      </c>
      <c r="U279" s="222">
        <v>0</v>
      </c>
      <c r="V279" s="222">
        <f>ROUND(E279*U279,2)</f>
        <v>0</v>
      </c>
      <c r="W279" s="222"/>
      <c r="X279" s="222" t="s">
        <v>215</v>
      </c>
      <c r="Y279" s="213"/>
      <c r="Z279" s="213"/>
      <c r="AA279" s="213"/>
      <c r="AB279" s="213"/>
      <c r="AC279" s="213"/>
      <c r="AD279" s="213"/>
      <c r="AE279" s="213"/>
      <c r="AF279" s="213"/>
      <c r="AG279" s="213" t="s">
        <v>216</v>
      </c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">
      <c r="A280" s="220"/>
      <c r="B280" s="221"/>
      <c r="C280" s="261" t="s">
        <v>387</v>
      </c>
      <c r="D280" s="248"/>
      <c r="E280" s="249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13"/>
      <c r="Z280" s="213"/>
      <c r="AA280" s="213"/>
      <c r="AB280" s="213"/>
      <c r="AC280" s="213"/>
      <c r="AD280" s="213"/>
      <c r="AE280" s="213"/>
      <c r="AF280" s="213"/>
      <c r="AG280" s="213" t="s">
        <v>154</v>
      </c>
      <c r="AH280" s="213">
        <v>0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">
      <c r="A281" s="220"/>
      <c r="B281" s="221"/>
      <c r="C281" s="261" t="s">
        <v>413</v>
      </c>
      <c r="D281" s="248"/>
      <c r="E281" s="249">
        <v>0.23654</v>
      </c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13"/>
      <c r="Z281" s="213"/>
      <c r="AA281" s="213"/>
      <c r="AB281" s="213"/>
      <c r="AC281" s="213"/>
      <c r="AD281" s="213"/>
      <c r="AE281" s="213"/>
      <c r="AF281" s="213"/>
      <c r="AG281" s="213" t="s">
        <v>154</v>
      </c>
      <c r="AH281" s="213">
        <v>0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">
      <c r="A282" s="220"/>
      <c r="B282" s="221"/>
      <c r="C282" s="261" t="s">
        <v>347</v>
      </c>
      <c r="D282" s="248"/>
      <c r="E282" s="249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13"/>
      <c r="Z282" s="213"/>
      <c r="AA282" s="213"/>
      <c r="AB282" s="213"/>
      <c r="AC282" s="213"/>
      <c r="AD282" s="213"/>
      <c r="AE282" s="213"/>
      <c r="AF282" s="213"/>
      <c r="AG282" s="213" t="s">
        <v>154</v>
      </c>
      <c r="AH282" s="213"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1" x14ac:dyDescent="0.2">
      <c r="A283" s="220"/>
      <c r="B283" s="221"/>
      <c r="C283" s="261" t="s">
        <v>348</v>
      </c>
      <c r="D283" s="248"/>
      <c r="E283" s="249">
        <v>0.34417999999999999</v>
      </c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13"/>
      <c r="Z283" s="213"/>
      <c r="AA283" s="213"/>
      <c r="AB283" s="213"/>
      <c r="AC283" s="213"/>
      <c r="AD283" s="213"/>
      <c r="AE283" s="213"/>
      <c r="AF283" s="213"/>
      <c r="AG283" s="213" t="s">
        <v>154</v>
      </c>
      <c r="AH283" s="213">
        <v>0</v>
      </c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">
      <c r="A284" s="220"/>
      <c r="B284" s="221"/>
      <c r="C284" s="262" t="s">
        <v>421</v>
      </c>
      <c r="D284" s="250"/>
      <c r="E284" s="251">
        <v>4.6460000000000001E-2</v>
      </c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13"/>
      <c r="Z284" s="213"/>
      <c r="AA284" s="213"/>
      <c r="AB284" s="213"/>
      <c r="AC284" s="213"/>
      <c r="AD284" s="213"/>
      <c r="AE284" s="213"/>
      <c r="AF284" s="213"/>
      <c r="AG284" s="213" t="s">
        <v>154</v>
      </c>
      <c r="AH284" s="213">
        <v>4</v>
      </c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1" x14ac:dyDescent="0.2">
      <c r="A285" s="230">
        <v>59</v>
      </c>
      <c r="B285" s="231" t="s">
        <v>432</v>
      </c>
      <c r="C285" s="242" t="s">
        <v>433</v>
      </c>
      <c r="D285" s="232" t="s">
        <v>190</v>
      </c>
      <c r="E285" s="233">
        <v>113.73497</v>
      </c>
      <c r="F285" s="234"/>
      <c r="G285" s="235">
        <f>ROUND(E285*F285,2)</f>
        <v>0</v>
      </c>
      <c r="H285" s="234"/>
      <c r="I285" s="235">
        <f>ROUND(E285*H285,2)</f>
        <v>0</v>
      </c>
      <c r="J285" s="234"/>
      <c r="K285" s="235">
        <f>ROUND(E285*J285,2)</f>
        <v>0</v>
      </c>
      <c r="L285" s="235">
        <v>21</v>
      </c>
      <c r="M285" s="235">
        <f>G285*(1+L285/100)</f>
        <v>0</v>
      </c>
      <c r="N285" s="235">
        <v>9.3100000000000006E-3</v>
      </c>
      <c r="O285" s="235">
        <f>ROUND(E285*N285,2)</f>
        <v>1.06</v>
      </c>
      <c r="P285" s="235">
        <v>0</v>
      </c>
      <c r="Q285" s="235">
        <f>ROUND(E285*P285,2)</f>
        <v>0</v>
      </c>
      <c r="R285" s="235" t="s">
        <v>214</v>
      </c>
      <c r="S285" s="235" t="s">
        <v>115</v>
      </c>
      <c r="T285" s="236" t="s">
        <v>115</v>
      </c>
      <c r="U285" s="222">
        <v>0</v>
      </c>
      <c r="V285" s="222">
        <f>ROUND(E285*U285,2)</f>
        <v>0</v>
      </c>
      <c r="W285" s="222"/>
      <c r="X285" s="222" t="s">
        <v>215</v>
      </c>
      <c r="Y285" s="213"/>
      <c r="Z285" s="213"/>
      <c r="AA285" s="213"/>
      <c r="AB285" s="213"/>
      <c r="AC285" s="213"/>
      <c r="AD285" s="213"/>
      <c r="AE285" s="213"/>
      <c r="AF285" s="213"/>
      <c r="AG285" s="213" t="s">
        <v>216</v>
      </c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1" x14ac:dyDescent="0.2">
      <c r="A286" s="220"/>
      <c r="B286" s="221"/>
      <c r="C286" s="261" t="s">
        <v>377</v>
      </c>
      <c r="D286" s="248"/>
      <c r="E286" s="249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13"/>
      <c r="Z286" s="213"/>
      <c r="AA286" s="213"/>
      <c r="AB286" s="213"/>
      <c r="AC286" s="213"/>
      <c r="AD286" s="213"/>
      <c r="AE286" s="213"/>
      <c r="AF286" s="213"/>
      <c r="AG286" s="213" t="s">
        <v>154</v>
      </c>
      <c r="AH286" s="213"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">
      <c r="A287" s="220"/>
      <c r="B287" s="221"/>
      <c r="C287" s="261" t="s">
        <v>378</v>
      </c>
      <c r="D287" s="248"/>
      <c r="E287" s="249">
        <v>19.260400000000001</v>
      </c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13"/>
      <c r="Z287" s="213"/>
      <c r="AA287" s="213"/>
      <c r="AB287" s="213"/>
      <c r="AC287" s="213"/>
      <c r="AD287" s="213"/>
      <c r="AE287" s="213"/>
      <c r="AF287" s="213"/>
      <c r="AG287" s="213" t="s">
        <v>154</v>
      </c>
      <c r="AH287" s="213">
        <v>0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">
      <c r="A288" s="220"/>
      <c r="B288" s="221"/>
      <c r="C288" s="261" t="s">
        <v>379</v>
      </c>
      <c r="D288" s="248"/>
      <c r="E288" s="249">
        <v>2.3363999999999998</v>
      </c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13"/>
      <c r="Z288" s="213"/>
      <c r="AA288" s="213"/>
      <c r="AB288" s="213"/>
      <c r="AC288" s="213"/>
      <c r="AD288" s="213"/>
      <c r="AE288" s="213"/>
      <c r="AF288" s="213"/>
      <c r="AG288" s="213" t="s">
        <v>154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">
      <c r="A289" s="220"/>
      <c r="B289" s="221"/>
      <c r="C289" s="261" t="s">
        <v>404</v>
      </c>
      <c r="D289" s="248"/>
      <c r="E289" s="249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13"/>
      <c r="Z289" s="213"/>
      <c r="AA289" s="213"/>
      <c r="AB289" s="213"/>
      <c r="AC289" s="213"/>
      <c r="AD289" s="213"/>
      <c r="AE289" s="213"/>
      <c r="AF289" s="213"/>
      <c r="AG289" s="213" t="s">
        <v>154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">
      <c r="A290" s="220"/>
      <c r="B290" s="221"/>
      <c r="C290" s="261" t="s">
        <v>378</v>
      </c>
      <c r="D290" s="248"/>
      <c r="E290" s="249">
        <v>19.260400000000001</v>
      </c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13"/>
      <c r="Z290" s="213"/>
      <c r="AA290" s="213"/>
      <c r="AB290" s="213"/>
      <c r="AC290" s="213"/>
      <c r="AD290" s="213"/>
      <c r="AE290" s="213"/>
      <c r="AF290" s="213"/>
      <c r="AG290" s="213" t="s">
        <v>154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">
      <c r="A291" s="220"/>
      <c r="B291" s="221"/>
      <c r="C291" s="261" t="s">
        <v>379</v>
      </c>
      <c r="D291" s="248"/>
      <c r="E291" s="249">
        <v>2.3363999999999998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13"/>
      <c r="Z291" s="213"/>
      <c r="AA291" s="213"/>
      <c r="AB291" s="213"/>
      <c r="AC291" s="213"/>
      <c r="AD291" s="213"/>
      <c r="AE291" s="213"/>
      <c r="AF291" s="213"/>
      <c r="AG291" s="213" t="s">
        <v>154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">
      <c r="A292" s="220"/>
      <c r="B292" s="221"/>
      <c r="C292" s="261" t="s">
        <v>328</v>
      </c>
      <c r="D292" s="248"/>
      <c r="E292" s="249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13"/>
      <c r="Z292" s="213"/>
      <c r="AA292" s="213"/>
      <c r="AB292" s="213"/>
      <c r="AC292" s="213"/>
      <c r="AD292" s="213"/>
      <c r="AE292" s="213"/>
      <c r="AF292" s="213"/>
      <c r="AG292" s="213" t="s">
        <v>154</v>
      </c>
      <c r="AH292" s="213">
        <v>0</v>
      </c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">
      <c r="A293" s="220"/>
      <c r="B293" s="221"/>
      <c r="C293" s="261" t="s">
        <v>329</v>
      </c>
      <c r="D293" s="248"/>
      <c r="E293" s="249">
        <v>36.229599999999998</v>
      </c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13"/>
      <c r="Z293" s="213"/>
      <c r="AA293" s="213"/>
      <c r="AB293" s="213"/>
      <c r="AC293" s="213"/>
      <c r="AD293" s="213"/>
      <c r="AE293" s="213"/>
      <c r="AF293" s="213"/>
      <c r="AG293" s="213" t="s">
        <v>154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">
      <c r="A294" s="220"/>
      <c r="B294" s="221"/>
      <c r="C294" s="261" t="s">
        <v>330</v>
      </c>
      <c r="D294" s="248"/>
      <c r="E294" s="249">
        <v>25.886959999999998</v>
      </c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13"/>
      <c r="Z294" s="213"/>
      <c r="AA294" s="213"/>
      <c r="AB294" s="213"/>
      <c r="AC294" s="213"/>
      <c r="AD294" s="213"/>
      <c r="AE294" s="213"/>
      <c r="AF294" s="213"/>
      <c r="AG294" s="213" t="s">
        <v>154</v>
      </c>
      <c r="AH294" s="213"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">
      <c r="A295" s="220"/>
      <c r="B295" s="221"/>
      <c r="C295" s="262" t="s">
        <v>421</v>
      </c>
      <c r="D295" s="250"/>
      <c r="E295" s="251">
        <v>8.4248100000000008</v>
      </c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13"/>
      <c r="Z295" s="213"/>
      <c r="AA295" s="213"/>
      <c r="AB295" s="213"/>
      <c r="AC295" s="213"/>
      <c r="AD295" s="213"/>
      <c r="AE295" s="213"/>
      <c r="AF295" s="213"/>
      <c r="AG295" s="213" t="s">
        <v>154</v>
      </c>
      <c r="AH295" s="213">
        <v>4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1" x14ac:dyDescent="0.2">
      <c r="A296" s="230">
        <v>60</v>
      </c>
      <c r="B296" s="231" t="s">
        <v>434</v>
      </c>
      <c r="C296" s="242" t="s">
        <v>435</v>
      </c>
      <c r="D296" s="232" t="s">
        <v>226</v>
      </c>
      <c r="E296" s="233">
        <v>3.9678200000000001</v>
      </c>
      <c r="F296" s="234"/>
      <c r="G296" s="235">
        <f>ROUND(E296*F296,2)</f>
        <v>0</v>
      </c>
      <c r="H296" s="234"/>
      <c r="I296" s="235">
        <f>ROUND(E296*H296,2)</f>
        <v>0</v>
      </c>
      <c r="J296" s="234"/>
      <c r="K296" s="235">
        <f>ROUND(E296*J296,2)</f>
        <v>0</v>
      </c>
      <c r="L296" s="235">
        <v>21</v>
      </c>
      <c r="M296" s="235">
        <f>G296*(1+L296/100)</f>
        <v>0</v>
      </c>
      <c r="N296" s="235">
        <v>0</v>
      </c>
      <c r="O296" s="235">
        <f>ROUND(E296*N296,2)</f>
        <v>0</v>
      </c>
      <c r="P296" s="235">
        <v>0</v>
      </c>
      <c r="Q296" s="235">
        <f>ROUND(E296*P296,2)</f>
        <v>0</v>
      </c>
      <c r="R296" s="235" t="s">
        <v>319</v>
      </c>
      <c r="S296" s="235" t="s">
        <v>115</v>
      </c>
      <c r="T296" s="236" t="s">
        <v>115</v>
      </c>
      <c r="U296" s="222">
        <v>1.7509999999999999</v>
      </c>
      <c r="V296" s="222">
        <f>ROUND(E296*U296,2)</f>
        <v>6.95</v>
      </c>
      <c r="W296" s="222"/>
      <c r="X296" s="222" t="s">
        <v>290</v>
      </c>
      <c r="Y296" s="213"/>
      <c r="Z296" s="213"/>
      <c r="AA296" s="213"/>
      <c r="AB296" s="213"/>
      <c r="AC296" s="213"/>
      <c r="AD296" s="213"/>
      <c r="AE296" s="213"/>
      <c r="AF296" s="213"/>
      <c r="AG296" s="213" t="s">
        <v>291</v>
      </c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">
      <c r="A297" s="220"/>
      <c r="B297" s="221"/>
      <c r="C297" s="260" t="s">
        <v>304</v>
      </c>
      <c r="D297" s="252"/>
      <c r="E297" s="252"/>
      <c r="F297" s="252"/>
      <c r="G297" s="25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13"/>
      <c r="Z297" s="213"/>
      <c r="AA297" s="213"/>
      <c r="AB297" s="213"/>
      <c r="AC297" s="213"/>
      <c r="AD297" s="213"/>
      <c r="AE297" s="213"/>
      <c r="AF297" s="213"/>
      <c r="AG297" s="213" t="s">
        <v>152</v>
      </c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x14ac:dyDescent="0.2">
      <c r="A298" s="224" t="s">
        <v>110</v>
      </c>
      <c r="B298" s="225" t="s">
        <v>69</v>
      </c>
      <c r="C298" s="241" t="s">
        <v>70</v>
      </c>
      <c r="D298" s="226"/>
      <c r="E298" s="227"/>
      <c r="F298" s="228"/>
      <c r="G298" s="228">
        <f>SUMIF(AG299:AG322,"&lt;&gt;NOR",G299:G322)</f>
        <v>0</v>
      </c>
      <c r="H298" s="228"/>
      <c r="I298" s="228">
        <f>SUM(I299:I322)</f>
        <v>0</v>
      </c>
      <c r="J298" s="228"/>
      <c r="K298" s="228">
        <f>SUM(K299:K322)</f>
        <v>0</v>
      </c>
      <c r="L298" s="228"/>
      <c r="M298" s="228">
        <f>SUM(M299:M322)</f>
        <v>0</v>
      </c>
      <c r="N298" s="228"/>
      <c r="O298" s="228">
        <f>SUM(O299:O322)</f>
        <v>0.76</v>
      </c>
      <c r="P298" s="228"/>
      <c r="Q298" s="228">
        <f>SUM(Q299:Q322)</f>
        <v>0</v>
      </c>
      <c r="R298" s="228"/>
      <c r="S298" s="228"/>
      <c r="T298" s="229"/>
      <c r="U298" s="223"/>
      <c r="V298" s="223">
        <f>SUM(V299:V322)</f>
        <v>14.56</v>
      </c>
      <c r="W298" s="223"/>
      <c r="X298" s="223"/>
      <c r="AG298" t="s">
        <v>111</v>
      </c>
    </row>
    <row r="299" spans="1:60" outlineLevel="1" x14ac:dyDescent="0.2">
      <c r="A299" s="230">
        <v>61</v>
      </c>
      <c r="B299" s="231" t="s">
        <v>436</v>
      </c>
      <c r="C299" s="242" t="s">
        <v>437</v>
      </c>
      <c r="D299" s="232" t="s">
        <v>190</v>
      </c>
      <c r="E299" s="233">
        <v>17.214400000000001</v>
      </c>
      <c r="F299" s="234"/>
      <c r="G299" s="235">
        <f>ROUND(E299*F299,2)</f>
        <v>0</v>
      </c>
      <c r="H299" s="234"/>
      <c r="I299" s="235">
        <f>ROUND(E299*H299,2)</f>
        <v>0</v>
      </c>
      <c r="J299" s="234"/>
      <c r="K299" s="235">
        <f>ROUND(E299*J299,2)</f>
        <v>0</v>
      </c>
      <c r="L299" s="235">
        <v>21</v>
      </c>
      <c r="M299" s="235">
        <f>G299*(1+L299/100)</f>
        <v>0</v>
      </c>
      <c r="N299" s="235">
        <v>6.9999999999999994E-5</v>
      </c>
      <c r="O299" s="235">
        <f>ROUND(E299*N299,2)</f>
        <v>0</v>
      </c>
      <c r="P299" s="235">
        <v>0</v>
      </c>
      <c r="Q299" s="235">
        <f>ROUND(E299*P299,2)</f>
        <v>0</v>
      </c>
      <c r="R299" s="235" t="s">
        <v>438</v>
      </c>
      <c r="S299" s="235" t="s">
        <v>115</v>
      </c>
      <c r="T299" s="236" t="s">
        <v>115</v>
      </c>
      <c r="U299" s="222">
        <v>0.23200000000000001</v>
      </c>
      <c r="V299" s="222">
        <f>ROUND(E299*U299,2)</f>
        <v>3.99</v>
      </c>
      <c r="W299" s="222"/>
      <c r="X299" s="222" t="s">
        <v>149</v>
      </c>
      <c r="Y299" s="213"/>
      <c r="Z299" s="213"/>
      <c r="AA299" s="213"/>
      <c r="AB299" s="213"/>
      <c r="AC299" s="213"/>
      <c r="AD299" s="213"/>
      <c r="AE299" s="213"/>
      <c r="AF299" s="213"/>
      <c r="AG299" s="213" t="s">
        <v>150</v>
      </c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">
      <c r="A300" s="220"/>
      <c r="B300" s="221"/>
      <c r="C300" s="260" t="s">
        <v>439</v>
      </c>
      <c r="D300" s="252"/>
      <c r="E300" s="252"/>
      <c r="F300" s="252"/>
      <c r="G300" s="25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13"/>
      <c r="Z300" s="213"/>
      <c r="AA300" s="213"/>
      <c r="AB300" s="213"/>
      <c r="AC300" s="213"/>
      <c r="AD300" s="213"/>
      <c r="AE300" s="213"/>
      <c r="AF300" s="213"/>
      <c r="AG300" s="213" t="s">
        <v>152</v>
      </c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1" x14ac:dyDescent="0.2">
      <c r="A301" s="220"/>
      <c r="B301" s="221"/>
      <c r="C301" s="261" t="s">
        <v>440</v>
      </c>
      <c r="D301" s="248"/>
      <c r="E301" s="249">
        <v>1.5047999999999999</v>
      </c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13"/>
      <c r="Z301" s="213"/>
      <c r="AA301" s="213"/>
      <c r="AB301" s="213"/>
      <c r="AC301" s="213"/>
      <c r="AD301" s="213"/>
      <c r="AE301" s="213"/>
      <c r="AF301" s="213"/>
      <c r="AG301" s="213" t="s">
        <v>154</v>
      </c>
      <c r="AH301" s="213">
        <v>0</v>
      </c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">
      <c r="A302" s="220"/>
      <c r="B302" s="221"/>
      <c r="C302" s="261" t="s">
        <v>297</v>
      </c>
      <c r="D302" s="248"/>
      <c r="E302" s="249">
        <v>15.7096</v>
      </c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13"/>
      <c r="Z302" s="213"/>
      <c r="AA302" s="213"/>
      <c r="AB302" s="213"/>
      <c r="AC302" s="213"/>
      <c r="AD302" s="213"/>
      <c r="AE302" s="213"/>
      <c r="AF302" s="213"/>
      <c r="AG302" s="213" t="s">
        <v>154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ht="33.75" outlineLevel="1" x14ac:dyDescent="0.2">
      <c r="A303" s="230">
        <v>62</v>
      </c>
      <c r="B303" s="231" t="s">
        <v>441</v>
      </c>
      <c r="C303" s="242" t="s">
        <v>442</v>
      </c>
      <c r="D303" s="232" t="s">
        <v>231</v>
      </c>
      <c r="E303" s="233">
        <v>35.731999999999999</v>
      </c>
      <c r="F303" s="234"/>
      <c r="G303" s="235">
        <f>ROUND(E303*F303,2)</f>
        <v>0</v>
      </c>
      <c r="H303" s="234"/>
      <c r="I303" s="235">
        <f>ROUND(E303*H303,2)</f>
        <v>0</v>
      </c>
      <c r="J303" s="234"/>
      <c r="K303" s="235">
        <f>ROUND(E303*J303,2)</f>
        <v>0</v>
      </c>
      <c r="L303" s="235">
        <v>21</v>
      </c>
      <c r="M303" s="235">
        <f>G303*(1+L303/100)</f>
        <v>0</v>
      </c>
      <c r="N303" s="235">
        <v>1.06E-3</v>
      </c>
      <c r="O303" s="235">
        <f>ROUND(E303*N303,2)</f>
        <v>0.04</v>
      </c>
      <c r="P303" s="235">
        <v>0</v>
      </c>
      <c r="Q303" s="235">
        <f>ROUND(E303*P303,2)</f>
        <v>0</v>
      </c>
      <c r="R303" s="235" t="s">
        <v>438</v>
      </c>
      <c r="S303" s="235" t="s">
        <v>115</v>
      </c>
      <c r="T303" s="236" t="s">
        <v>115</v>
      </c>
      <c r="U303" s="222">
        <v>0.27100000000000002</v>
      </c>
      <c r="V303" s="222">
        <f>ROUND(E303*U303,2)</f>
        <v>9.68</v>
      </c>
      <c r="W303" s="222"/>
      <c r="X303" s="222" t="s">
        <v>149</v>
      </c>
      <c r="Y303" s="213"/>
      <c r="Z303" s="213"/>
      <c r="AA303" s="213"/>
      <c r="AB303" s="213"/>
      <c r="AC303" s="213"/>
      <c r="AD303" s="213"/>
      <c r="AE303" s="213"/>
      <c r="AF303" s="213"/>
      <c r="AG303" s="213" t="s">
        <v>150</v>
      </c>
      <c r="AH303" s="213"/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">
      <c r="A304" s="220"/>
      <c r="B304" s="221"/>
      <c r="C304" s="261" t="s">
        <v>443</v>
      </c>
      <c r="D304" s="248"/>
      <c r="E304" s="249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13"/>
      <c r="Z304" s="213"/>
      <c r="AA304" s="213"/>
      <c r="AB304" s="213"/>
      <c r="AC304" s="213"/>
      <c r="AD304" s="213"/>
      <c r="AE304" s="213"/>
      <c r="AF304" s="213"/>
      <c r="AG304" s="213" t="s">
        <v>154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1" x14ac:dyDescent="0.2">
      <c r="A305" s="220"/>
      <c r="B305" s="221"/>
      <c r="C305" s="261" t="s">
        <v>444</v>
      </c>
      <c r="D305" s="248"/>
      <c r="E305" s="249">
        <v>2.65</v>
      </c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13"/>
      <c r="Z305" s="213"/>
      <c r="AA305" s="213"/>
      <c r="AB305" s="213"/>
      <c r="AC305" s="213"/>
      <c r="AD305" s="213"/>
      <c r="AE305" s="213"/>
      <c r="AF305" s="213"/>
      <c r="AG305" s="213" t="s">
        <v>154</v>
      </c>
      <c r="AH305" s="213">
        <v>0</v>
      </c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">
      <c r="A306" s="220"/>
      <c r="B306" s="221"/>
      <c r="C306" s="261" t="s">
        <v>445</v>
      </c>
      <c r="D306" s="248"/>
      <c r="E306" s="249">
        <v>3.9420000000000002</v>
      </c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13"/>
      <c r="Z306" s="213"/>
      <c r="AA306" s="213"/>
      <c r="AB306" s="213"/>
      <c r="AC306" s="213"/>
      <c r="AD306" s="213"/>
      <c r="AE306" s="213"/>
      <c r="AF306" s="213"/>
      <c r="AG306" s="213" t="s">
        <v>154</v>
      </c>
      <c r="AH306" s="213">
        <v>0</v>
      </c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">
      <c r="A307" s="220"/>
      <c r="B307" s="221"/>
      <c r="C307" s="261" t="s">
        <v>446</v>
      </c>
      <c r="D307" s="248"/>
      <c r="E307" s="249">
        <v>20.239999999999998</v>
      </c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13"/>
      <c r="Z307" s="213"/>
      <c r="AA307" s="213"/>
      <c r="AB307" s="213"/>
      <c r="AC307" s="213"/>
      <c r="AD307" s="213"/>
      <c r="AE307" s="213"/>
      <c r="AF307" s="213"/>
      <c r="AG307" s="213" t="s">
        <v>154</v>
      </c>
      <c r="AH307" s="213">
        <v>0</v>
      </c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outlineLevel="1" x14ac:dyDescent="0.2">
      <c r="A308" s="220"/>
      <c r="B308" s="221"/>
      <c r="C308" s="261" t="s">
        <v>447</v>
      </c>
      <c r="D308" s="248"/>
      <c r="E308" s="249">
        <v>7.78</v>
      </c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13"/>
      <c r="Z308" s="213"/>
      <c r="AA308" s="213"/>
      <c r="AB308" s="213"/>
      <c r="AC308" s="213"/>
      <c r="AD308" s="213"/>
      <c r="AE308" s="213"/>
      <c r="AF308" s="213"/>
      <c r="AG308" s="213" t="s">
        <v>154</v>
      </c>
      <c r="AH308" s="213">
        <v>0</v>
      </c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">
      <c r="A309" s="220"/>
      <c r="B309" s="221"/>
      <c r="C309" s="261" t="s">
        <v>448</v>
      </c>
      <c r="D309" s="248"/>
      <c r="E309" s="249">
        <v>1.1200000000000001</v>
      </c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13"/>
      <c r="Z309" s="213"/>
      <c r="AA309" s="213"/>
      <c r="AB309" s="213"/>
      <c r="AC309" s="213"/>
      <c r="AD309" s="213"/>
      <c r="AE309" s="213"/>
      <c r="AF309" s="213"/>
      <c r="AG309" s="213" t="s">
        <v>154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">
      <c r="A310" s="230">
        <v>63</v>
      </c>
      <c r="B310" s="231" t="s">
        <v>426</v>
      </c>
      <c r="C310" s="242" t="s">
        <v>427</v>
      </c>
      <c r="D310" s="232" t="s">
        <v>147</v>
      </c>
      <c r="E310" s="233">
        <v>0.98792000000000002</v>
      </c>
      <c r="F310" s="234"/>
      <c r="G310" s="235">
        <f>ROUND(E310*F310,2)</f>
        <v>0</v>
      </c>
      <c r="H310" s="234"/>
      <c r="I310" s="235">
        <f>ROUND(E310*H310,2)</f>
        <v>0</v>
      </c>
      <c r="J310" s="234"/>
      <c r="K310" s="235">
        <f>ROUND(E310*J310,2)</f>
        <v>0</v>
      </c>
      <c r="L310" s="235">
        <v>21</v>
      </c>
      <c r="M310" s="235">
        <f>G310*(1+L310/100)</f>
        <v>0</v>
      </c>
      <c r="N310" s="235">
        <v>0.55000000000000004</v>
      </c>
      <c r="O310" s="235">
        <f>ROUND(E310*N310,2)</f>
        <v>0.54</v>
      </c>
      <c r="P310" s="235">
        <v>0</v>
      </c>
      <c r="Q310" s="235">
        <f>ROUND(E310*P310,2)</f>
        <v>0</v>
      </c>
      <c r="R310" s="235" t="s">
        <v>214</v>
      </c>
      <c r="S310" s="235" t="s">
        <v>115</v>
      </c>
      <c r="T310" s="236" t="s">
        <v>115</v>
      </c>
      <c r="U310" s="222">
        <v>0</v>
      </c>
      <c r="V310" s="222">
        <f>ROUND(E310*U310,2)</f>
        <v>0</v>
      </c>
      <c r="W310" s="222"/>
      <c r="X310" s="222" t="s">
        <v>215</v>
      </c>
      <c r="Y310" s="213"/>
      <c r="Z310" s="213"/>
      <c r="AA310" s="213"/>
      <c r="AB310" s="213"/>
      <c r="AC310" s="213"/>
      <c r="AD310" s="213"/>
      <c r="AE310" s="213"/>
      <c r="AF310" s="213"/>
      <c r="AG310" s="213" t="s">
        <v>216</v>
      </c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">
      <c r="A311" s="220"/>
      <c r="B311" s="221"/>
      <c r="C311" s="261" t="s">
        <v>443</v>
      </c>
      <c r="D311" s="248"/>
      <c r="E311" s="249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13"/>
      <c r="Z311" s="213"/>
      <c r="AA311" s="213"/>
      <c r="AB311" s="213"/>
      <c r="AC311" s="213"/>
      <c r="AD311" s="213"/>
      <c r="AE311" s="213"/>
      <c r="AF311" s="213"/>
      <c r="AG311" s="213" t="s">
        <v>154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1" x14ac:dyDescent="0.2">
      <c r="A312" s="220"/>
      <c r="B312" s="221"/>
      <c r="C312" s="261" t="s">
        <v>449</v>
      </c>
      <c r="D312" s="248"/>
      <c r="E312" s="249">
        <v>6.7839999999999998E-2</v>
      </c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13"/>
      <c r="Z312" s="213"/>
      <c r="AA312" s="213"/>
      <c r="AB312" s="213"/>
      <c r="AC312" s="213"/>
      <c r="AD312" s="213"/>
      <c r="AE312" s="213"/>
      <c r="AF312" s="213"/>
      <c r="AG312" s="213" t="s">
        <v>154</v>
      </c>
      <c r="AH312" s="213">
        <v>0</v>
      </c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">
      <c r="A313" s="220"/>
      <c r="B313" s="221"/>
      <c r="C313" s="261" t="s">
        <v>450</v>
      </c>
      <c r="D313" s="248"/>
      <c r="E313" s="249">
        <v>0.10092</v>
      </c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13"/>
      <c r="Z313" s="213"/>
      <c r="AA313" s="213"/>
      <c r="AB313" s="213"/>
      <c r="AC313" s="213"/>
      <c r="AD313" s="213"/>
      <c r="AE313" s="213"/>
      <c r="AF313" s="213"/>
      <c r="AG313" s="213" t="s">
        <v>154</v>
      </c>
      <c r="AH313" s="213">
        <v>0</v>
      </c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">
      <c r="A314" s="220"/>
      <c r="B314" s="221"/>
      <c r="C314" s="261" t="s">
        <v>451</v>
      </c>
      <c r="D314" s="248"/>
      <c r="E314" s="249">
        <v>0.51814000000000004</v>
      </c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13"/>
      <c r="Z314" s="213"/>
      <c r="AA314" s="213"/>
      <c r="AB314" s="213"/>
      <c r="AC314" s="213"/>
      <c r="AD314" s="213"/>
      <c r="AE314" s="213"/>
      <c r="AF314" s="213"/>
      <c r="AG314" s="213" t="s">
        <v>154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">
      <c r="A315" s="220"/>
      <c r="B315" s="221"/>
      <c r="C315" s="261" t="s">
        <v>452</v>
      </c>
      <c r="D315" s="248"/>
      <c r="E315" s="249">
        <v>0.19917000000000001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13"/>
      <c r="Z315" s="213"/>
      <c r="AA315" s="213"/>
      <c r="AB315" s="213"/>
      <c r="AC315" s="213"/>
      <c r="AD315" s="213"/>
      <c r="AE315" s="213"/>
      <c r="AF315" s="213"/>
      <c r="AG315" s="213" t="s">
        <v>154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">
      <c r="A316" s="220"/>
      <c r="B316" s="221"/>
      <c r="C316" s="261" t="s">
        <v>453</v>
      </c>
      <c r="D316" s="248"/>
      <c r="E316" s="249">
        <v>2.8670000000000001E-2</v>
      </c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13"/>
      <c r="Z316" s="213"/>
      <c r="AA316" s="213"/>
      <c r="AB316" s="213"/>
      <c r="AC316" s="213"/>
      <c r="AD316" s="213"/>
      <c r="AE316" s="213"/>
      <c r="AF316" s="213"/>
      <c r="AG316" s="213" t="s">
        <v>154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">
      <c r="A317" s="220"/>
      <c r="B317" s="221"/>
      <c r="C317" s="262" t="s">
        <v>421</v>
      </c>
      <c r="D317" s="250"/>
      <c r="E317" s="251">
        <v>7.3179999999999995E-2</v>
      </c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13"/>
      <c r="Z317" s="213"/>
      <c r="AA317" s="213"/>
      <c r="AB317" s="213"/>
      <c r="AC317" s="213"/>
      <c r="AD317" s="213"/>
      <c r="AE317" s="213"/>
      <c r="AF317" s="213"/>
      <c r="AG317" s="213" t="s">
        <v>154</v>
      </c>
      <c r="AH317" s="213">
        <v>4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ht="22.5" outlineLevel="1" x14ac:dyDescent="0.2">
      <c r="A318" s="230">
        <v>64</v>
      </c>
      <c r="B318" s="231" t="s">
        <v>454</v>
      </c>
      <c r="C318" s="242" t="s">
        <v>455</v>
      </c>
      <c r="D318" s="232" t="s">
        <v>190</v>
      </c>
      <c r="E318" s="233">
        <v>18.591550000000002</v>
      </c>
      <c r="F318" s="234"/>
      <c r="G318" s="235">
        <f>ROUND(E318*F318,2)</f>
        <v>0</v>
      </c>
      <c r="H318" s="234"/>
      <c r="I318" s="235">
        <f>ROUND(E318*H318,2)</f>
        <v>0</v>
      </c>
      <c r="J318" s="234"/>
      <c r="K318" s="235">
        <f>ROUND(E318*J318,2)</f>
        <v>0</v>
      </c>
      <c r="L318" s="235">
        <v>21</v>
      </c>
      <c r="M318" s="235">
        <f>G318*(1+L318/100)</f>
        <v>0</v>
      </c>
      <c r="N318" s="235">
        <v>9.9000000000000008E-3</v>
      </c>
      <c r="O318" s="235">
        <f>ROUND(E318*N318,2)</f>
        <v>0.18</v>
      </c>
      <c r="P318" s="235">
        <v>0</v>
      </c>
      <c r="Q318" s="235">
        <f>ROUND(E318*P318,2)</f>
        <v>0</v>
      </c>
      <c r="R318" s="235" t="s">
        <v>214</v>
      </c>
      <c r="S318" s="235" t="s">
        <v>115</v>
      </c>
      <c r="T318" s="236" t="s">
        <v>115</v>
      </c>
      <c r="U318" s="222">
        <v>0</v>
      </c>
      <c r="V318" s="222">
        <f>ROUND(E318*U318,2)</f>
        <v>0</v>
      </c>
      <c r="W318" s="222"/>
      <c r="X318" s="222" t="s">
        <v>215</v>
      </c>
      <c r="Y318" s="213"/>
      <c r="Z318" s="213"/>
      <c r="AA318" s="213"/>
      <c r="AB318" s="213"/>
      <c r="AC318" s="213"/>
      <c r="AD318" s="213"/>
      <c r="AE318" s="213"/>
      <c r="AF318" s="213"/>
      <c r="AG318" s="213" t="s">
        <v>216</v>
      </c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">
      <c r="A319" s="220"/>
      <c r="B319" s="221"/>
      <c r="C319" s="261" t="s">
        <v>456</v>
      </c>
      <c r="D319" s="248"/>
      <c r="E319" s="249">
        <v>17.214400000000001</v>
      </c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13"/>
      <c r="Z319" s="213"/>
      <c r="AA319" s="213"/>
      <c r="AB319" s="213"/>
      <c r="AC319" s="213"/>
      <c r="AD319" s="213"/>
      <c r="AE319" s="213"/>
      <c r="AF319" s="213"/>
      <c r="AG319" s="213" t="s">
        <v>154</v>
      </c>
      <c r="AH319" s="213">
        <v>5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">
      <c r="A320" s="220"/>
      <c r="B320" s="221"/>
      <c r="C320" s="262" t="s">
        <v>421</v>
      </c>
      <c r="D320" s="250"/>
      <c r="E320" s="251">
        <v>1.3771500000000001</v>
      </c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13"/>
      <c r="Z320" s="213"/>
      <c r="AA320" s="213"/>
      <c r="AB320" s="213"/>
      <c r="AC320" s="213"/>
      <c r="AD320" s="213"/>
      <c r="AE320" s="213"/>
      <c r="AF320" s="213"/>
      <c r="AG320" s="213" t="s">
        <v>154</v>
      </c>
      <c r="AH320" s="213">
        <v>4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">
      <c r="A321" s="230">
        <v>65</v>
      </c>
      <c r="B321" s="231" t="s">
        <v>457</v>
      </c>
      <c r="C321" s="242" t="s">
        <v>458</v>
      </c>
      <c r="D321" s="232" t="s">
        <v>226</v>
      </c>
      <c r="E321" s="233">
        <v>0.76649</v>
      </c>
      <c r="F321" s="234"/>
      <c r="G321" s="235">
        <f>ROUND(E321*F321,2)</f>
        <v>0</v>
      </c>
      <c r="H321" s="234"/>
      <c r="I321" s="235">
        <f>ROUND(E321*H321,2)</f>
        <v>0</v>
      </c>
      <c r="J321" s="234"/>
      <c r="K321" s="235">
        <f>ROUND(E321*J321,2)</f>
        <v>0</v>
      </c>
      <c r="L321" s="235">
        <v>21</v>
      </c>
      <c r="M321" s="235">
        <f>G321*(1+L321/100)</f>
        <v>0</v>
      </c>
      <c r="N321" s="235">
        <v>0</v>
      </c>
      <c r="O321" s="235">
        <f>ROUND(E321*N321,2)</f>
        <v>0</v>
      </c>
      <c r="P321" s="235">
        <v>0</v>
      </c>
      <c r="Q321" s="235">
        <f>ROUND(E321*P321,2)</f>
        <v>0</v>
      </c>
      <c r="R321" s="235" t="s">
        <v>438</v>
      </c>
      <c r="S321" s="235" t="s">
        <v>115</v>
      </c>
      <c r="T321" s="236" t="s">
        <v>115</v>
      </c>
      <c r="U321" s="222">
        <v>1.1559999999999999</v>
      </c>
      <c r="V321" s="222">
        <f>ROUND(E321*U321,2)</f>
        <v>0.89</v>
      </c>
      <c r="W321" s="222"/>
      <c r="X321" s="222" t="s">
        <v>290</v>
      </c>
      <c r="Y321" s="213"/>
      <c r="Z321" s="213"/>
      <c r="AA321" s="213"/>
      <c r="AB321" s="213"/>
      <c r="AC321" s="213"/>
      <c r="AD321" s="213"/>
      <c r="AE321" s="213"/>
      <c r="AF321" s="213"/>
      <c r="AG321" s="213" t="s">
        <v>291</v>
      </c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">
      <c r="A322" s="220"/>
      <c r="B322" s="221"/>
      <c r="C322" s="260" t="s">
        <v>304</v>
      </c>
      <c r="D322" s="252"/>
      <c r="E322" s="252"/>
      <c r="F322" s="252"/>
      <c r="G322" s="25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13"/>
      <c r="Z322" s="213"/>
      <c r="AA322" s="213"/>
      <c r="AB322" s="213"/>
      <c r="AC322" s="213"/>
      <c r="AD322" s="213"/>
      <c r="AE322" s="213"/>
      <c r="AF322" s="213"/>
      <c r="AG322" s="213" t="s">
        <v>152</v>
      </c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x14ac:dyDescent="0.2">
      <c r="A323" s="224" t="s">
        <v>110</v>
      </c>
      <c r="B323" s="225" t="s">
        <v>71</v>
      </c>
      <c r="C323" s="241" t="s">
        <v>72</v>
      </c>
      <c r="D323" s="226"/>
      <c r="E323" s="227"/>
      <c r="F323" s="228"/>
      <c r="G323" s="228">
        <f>SUMIF(AG324:AG334,"&lt;&gt;NOR",G324:G334)</f>
        <v>0</v>
      </c>
      <c r="H323" s="228"/>
      <c r="I323" s="228">
        <f>SUM(I324:I334)</f>
        <v>0</v>
      </c>
      <c r="J323" s="228"/>
      <c r="K323" s="228">
        <f>SUM(K324:K334)</f>
        <v>0</v>
      </c>
      <c r="L323" s="228"/>
      <c r="M323" s="228">
        <f>SUM(M324:M334)</f>
        <v>0</v>
      </c>
      <c r="N323" s="228"/>
      <c r="O323" s="228">
        <f>SUM(O324:O334)</f>
        <v>0.01</v>
      </c>
      <c r="P323" s="228"/>
      <c r="Q323" s="228">
        <f>SUM(Q324:Q334)</f>
        <v>0</v>
      </c>
      <c r="R323" s="228"/>
      <c r="S323" s="228"/>
      <c r="T323" s="229"/>
      <c r="U323" s="223"/>
      <c r="V323" s="223">
        <f>SUM(V324:V334)</f>
        <v>7.73</v>
      </c>
      <c r="W323" s="223"/>
      <c r="X323" s="223"/>
      <c r="AG323" t="s">
        <v>111</v>
      </c>
    </row>
    <row r="324" spans="1:60" ht="22.5" outlineLevel="1" x14ac:dyDescent="0.2">
      <c r="A324" s="230">
        <v>66</v>
      </c>
      <c r="B324" s="231" t="s">
        <v>459</v>
      </c>
      <c r="C324" s="242" t="s">
        <v>460</v>
      </c>
      <c r="D324" s="232" t="s">
        <v>190</v>
      </c>
      <c r="E324" s="233">
        <v>4.7008000000000001</v>
      </c>
      <c r="F324" s="234"/>
      <c r="G324" s="235">
        <f>ROUND(E324*F324,2)</f>
        <v>0</v>
      </c>
      <c r="H324" s="234"/>
      <c r="I324" s="235">
        <f>ROUND(E324*H324,2)</f>
        <v>0</v>
      </c>
      <c r="J324" s="234"/>
      <c r="K324" s="235">
        <f>ROUND(E324*J324,2)</f>
        <v>0</v>
      </c>
      <c r="L324" s="235">
        <v>21</v>
      </c>
      <c r="M324" s="235">
        <f>G324*(1+L324/100)</f>
        <v>0</v>
      </c>
      <c r="N324" s="235">
        <v>2.2499999999999998E-3</v>
      </c>
      <c r="O324" s="235">
        <f>ROUND(E324*N324,2)</f>
        <v>0.01</v>
      </c>
      <c r="P324" s="235">
        <v>0</v>
      </c>
      <c r="Q324" s="235">
        <f>ROUND(E324*P324,2)</f>
        <v>0</v>
      </c>
      <c r="R324" s="235" t="s">
        <v>461</v>
      </c>
      <c r="S324" s="235" t="s">
        <v>115</v>
      </c>
      <c r="T324" s="236" t="s">
        <v>115</v>
      </c>
      <c r="U324" s="222">
        <v>1.2179500000000001</v>
      </c>
      <c r="V324" s="222">
        <f>ROUND(E324*U324,2)</f>
        <v>5.73</v>
      </c>
      <c r="W324" s="222"/>
      <c r="X324" s="222" t="s">
        <v>149</v>
      </c>
      <c r="Y324" s="213"/>
      <c r="Z324" s="213"/>
      <c r="AA324" s="213"/>
      <c r="AB324" s="213"/>
      <c r="AC324" s="213"/>
      <c r="AD324" s="213"/>
      <c r="AE324" s="213"/>
      <c r="AF324" s="213"/>
      <c r="AG324" s="213" t="s">
        <v>150</v>
      </c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">
      <c r="A325" s="220"/>
      <c r="B325" s="221"/>
      <c r="C325" s="260" t="s">
        <v>462</v>
      </c>
      <c r="D325" s="252"/>
      <c r="E325" s="252"/>
      <c r="F325" s="252"/>
      <c r="G325" s="25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13"/>
      <c r="Z325" s="213"/>
      <c r="AA325" s="213"/>
      <c r="AB325" s="213"/>
      <c r="AC325" s="213"/>
      <c r="AD325" s="213"/>
      <c r="AE325" s="213"/>
      <c r="AF325" s="213"/>
      <c r="AG325" s="213" t="s">
        <v>152</v>
      </c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outlineLevel="1" x14ac:dyDescent="0.2">
      <c r="A326" s="220"/>
      <c r="B326" s="221"/>
      <c r="C326" s="244" t="s">
        <v>463</v>
      </c>
      <c r="D326" s="239"/>
      <c r="E326" s="239"/>
      <c r="F326" s="239"/>
      <c r="G326" s="239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13"/>
      <c r="Z326" s="213"/>
      <c r="AA326" s="213"/>
      <c r="AB326" s="213"/>
      <c r="AC326" s="213"/>
      <c r="AD326" s="213"/>
      <c r="AE326" s="213"/>
      <c r="AF326" s="213"/>
      <c r="AG326" s="213" t="s">
        <v>118</v>
      </c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outlineLevel="1" x14ac:dyDescent="0.2">
      <c r="A327" s="220"/>
      <c r="B327" s="221"/>
      <c r="C327" s="261" t="s">
        <v>464</v>
      </c>
      <c r="D327" s="248"/>
      <c r="E327" s="249">
        <v>4.7008000000000001</v>
      </c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13"/>
      <c r="Z327" s="213"/>
      <c r="AA327" s="213"/>
      <c r="AB327" s="213"/>
      <c r="AC327" s="213"/>
      <c r="AD327" s="213"/>
      <c r="AE327" s="213"/>
      <c r="AF327" s="213"/>
      <c r="AG327" s="213" t="s">
        <v>154</v>
      </c>
      <c r="AH327" s="213">
        <v>5</v>
      </c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ht="22.5" outlineLevel="1" x14ac:dyDescent="0.2">
      <c r="A328" s="230">
        <v>67</v>
      </c>
      <c r="B328" s="231" t="s">
        <v>465</v>
      </c>
      <c r="C328" s="242" t="s">
        <v>466</v>
      </c>
      <c r="D328" s="232" t="s">
        <v>231</v>
      </c>
      <c r="E328" s="233">
        <v>3.12</v>
      </c>
      <c r="F328" s="234"/>
      <c r="G328" s="235">
        <f>ROUND(E328*F328,2)</f>
        <v>0</v>
      </c>
      <c r="H328" s="234"/>
      <c r="I328" s="235">
        <f>ROUND(E328*H328,2)</f>
        <v>0</v>
      </c>
      <c r="J328" s="234"/>
      <c r="K328" s="235">
        <f>ROUND(E328*J328,2)</f>
        <v>0</v>
      </c>
      <c r="L328" s="235">
        <v>21</v>
      </c>
      <c r="M328" s="235">
        <f>G328*(1+L328/100)</f>
        <v>0</v>
      </c>
      <c r="N328" s="235">
        <v>2.1000000000000001E-4</v>
      </c>
      <c r="O328" s="235">
        <f>ROUND(E328*N328,2)</f>
        <v>0</v>
      </c>
      <c r="P328" s="235">
        <v>0</v>
      </c>
      <c r="Q328" s="235">
        <f>ROUND(E328*P328,2)</f>
        <v>0</v>
      </c>
      <c r="R328" s="235" t="s">
        <v>461</v>
      </c>
      <c r="S328" s="235" t="s">
        <v>115</v>
      </c>
      <c r="T328" s="236" t="s">
        <v>115</v>
      </c>
      <c r="U328" s="222">
        <v>0.24149999999999999</v>
      </c>
      <c r="V328" s="222">
        <f>ROUND(E328*U328,2)</f>
        <v>0.75</v>
      </c>
      <c r="W328" s="222"/>
      <c r="X328" s="222" t="s">
        <v>149</v>
      </c>
      <c r="Y328" s="213"/>
      <c r="Z328" s="213"/>
      <c r="AA328" s="213"/>
      <c r="AB328" s="213"/>
      <c r="AC328" s="213"/>
      <c r="AD328" s="213"/>
      <c r="AE328" s="213"/>
      <c r="AF328" s="213"/>
      <c r="AG328" s="213" t="s">
        <v>150</v>
      </c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outlineLevel="1" x14ac:dyDescent="0.2">
      <c r="A329" s="220"/>
      <c r="B329" s="221"/>
      <c r="C329" s="243" t="s">
        <v>467</v>
      </c>
      <c r="D329" s="237"/>
      <c r="E329" s="237"/>
      <c r="F329" s="237"/>
      <c r="G329" s="237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13"/>
      <c r="Z329" s="213"/>
      <c r="AA329" s="213"/>
      <c r="AB329" s="213"/>
      <c r="AC329" s="213"/>
      <c r="AD329" s="213"/>
      <c r="AE329" s="213"/>
      <c r="AF329" s="213"/>
      <c r="AG329" s="213" t="s">
        <v>118</v>
      </c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outlineLevel="1" x14ac:dyDescent="0.2">
      <c r="A330" s="220"/>
      <c r="B330" s="221"/>
      <c r="C330" s="261" t="s">
        <v>468</v>
      </c>
      <c r="D330" s="248"/>
      <c r="E330" s="249">
        <v>3.12</v>
      </c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13"/>
      <c r="Z330" s="213"/>
      <c r="AA330" s="213"/>
      <c r="AB330" s="213"/>
      <c r="AC330" s="213"/>
      <c r="AD330" s="213"/>
      <c r="AE330" s="213"/>
      <c r="AF330" s="213"/>
      <c r="AG330" s="213" t="s">
        <v>154</v>
      </c>
      <c r="AH330" s="213">
        <v>0</v>
      </c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ht="22.5" outlineLevel="1" x14ac:dyDescent="0.2">
      <c r="A331" s="230">
        <v>68</v>
      </c>
      <c r="B331" s="231" t="s">
        <v>469</v>
      </c>
      <c r="C331" s="242" t="s">
        <v>470</v>
      </c>
      <c r="D331" s="232" t="s">
        <v>231</v>
      </c>
      <c r="E331" s="233">
        <v>9.0399999999999991</v>
      </c>
      <c r="F331" s="234"/>
      <c r="G331" s="235">
        <f>ROUND(E331*F331,2)</f>
        <v>0</v>
      </c>
      <c r="H331" s="234"/>
      <c r="I331" s="235">
        <f>ROUND(E331*H331,2)</f>
        <v>0</v>
      </c>
      <c r="J331" s="234"/>
      <c r="K331" s="235">
        <f>ROUND(E331*J331,2)</f>
        <v>0</v>
      </c>
      <c r="L331" s="235">
        <v>21</v>
      </c>
      <c r="M331" s="235">
        <f>G331*(1+L331/100)</f>
        <v>0</v>
      </c>
      <c r="N331" s="235">
        <v>5.1999999999999995E-4</v>
      </c>
      <c r="O331" s="235">
        <f>ROUND(E331*N331,2)</f>
        <v>0</v>
      </c>
      <c r="P331" s="235">
        <v>0</v>
      </c>
      <c r="Q331" s="235">
        <f>ROUND(E331*P331,2)</f>
        <v>0</v>
      </c>
      <c r="R331" s="235" t="s">
        <v>461</v>
      </c>
      <c r="S331" s="235" t="s">
        <v>115</v>
      </c>
      <c r="T331" s="236" t="s">
        <v>115</v>
      </c>
      <c r="U331" s="222">
        <v>0.13800000000000001</v>
      </c>
      <c r="V331" s="222">
        <f>ROUND(E331*U331,2)</f>
        <v>1.25</v>
      </c>
      <c r="W331" s="222"/>
      <c r="X331" s="222" t="s">
        <v>149</v>
      </c>
      <c r="Y331" s="213"/>
      <c r="Z331" s="213"/>
      <c r="AA331" s="213"/>
      <c r="AB331" s="213"/>
      <c r="AC331" s="213"/>
      <c r="AD331" s="213"/>
      <c r="AE331" s="213"/>
      <c r="AF331" s="213"/>
      <c r="AG331" s="213" t="s">
        <v>150</v>
      </c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1" x14ac:dyDescent="0.2">
      <c r="A332" s="220"/>
      <c r="B332" s="221"/>
      <c r="C332" s="243" t="s">
        <v>471</v>
      </c>
      <c r="D332" s="237"/>
      <c r="E332" s="237"/>
      <c r="F332" s="237"/>
      <c r="G332" s="237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13"/>
      <c r="Z332" s="213"/>
      <c r="AA332" s="213"/>
      <c r="AB332" s="213"/>
      <c r="AC332" s="213"/>
      <c r="AD332" s="213"/>
      <c r="AE332" s="213"/>
      <c r="AF332" s="213"/>
      <c r="AG332" s="213" t="s">
        <v>118</v>
      </c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outlineLevel="1" x14ac:dyDescent="0.2">
      <c r="A333" s="220"/>
      <c r="B333" s="221"/>
      <c r="C333" s="261" t="s">
        <v>472</v>
      </c>
      <c r="D333" s="248"/>
      <c r="E333" s="249">
        <v>5.46</v>
      </c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13"/>
      <c r="Z333" s="213"/>
      <c r="AA333" s="213"/>
      <c r="AB333" s="213"/>
      <c r="AC333" s="213"/>
      <c r="AD333" s="213"/>
      <c r="AE333" s="213"/>
      <c r="AF333" s="213"/>
      <c r="AG333" s="213" t="s">
        <v>154</v>
      </c>
      <c r="AH333" s="213">
        <v>0</v>
      </c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outlineLevel="1" x14ac:dyDescent="0.2">
      <c r="A334" s="220"/>
      <c r="B334" s="221"/>
      <c r="C334" s="261" t="s">
        <v>473</v>
      </c>
      <c r="D334" s="248"/>
      <c r="E334" s="249">
        <v>3.58</v>
      </c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13"/>
      <c r="Z334" s="213"/>
      <c r="AA334" s="213"/>
      <c r="AB334" s="213"/>
      <c r="AC334" s="213"/>
      <c r="AD334" s="213"/>
      <c r="AE334" s="213"/>
      <c r="AF334" s="213"/>
      <c r="AG334" s="213" t="s">
        <v>154</v>
      </c>
      <c r="AH334" s="213">
        <v>0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x14ac:dyDescent="0.2">
      <c r="A335" s="224" t="s">
        <v>110</v>
      </c>
      <c r="B335" s="225" t="s">
        <v>73</v>
      </c>
      <c r="C335" s="241" t="s">
        <v>74</v>
      </c>
      <c r="D335" s="226"/>
      <c r="E335" s="227"/>
      <c r="F335" s="228"/>
      <c r="G335" s="228">
        <f>SUMIF(AG336:AG342,"&lt;&gt;NOR",G336:G342)</f>
        <v>0</v>
      </c>
      <c r="H335" s="228"/>
      <c r="I335" s="228">
        <f>SUM(I336:I342)</f>
        <v>0</v>
      </c>
      <c r="J335" s="228"/>
      <c r="K335" s="228">
        <f>SUM(K336:K342)</f>
        <v>0</v>
      </c>
      <c r="L335" s="228"/>
      <c r="M335" s="228">
        <f>SUM(M336:M342)</f>
        <v>0</v>
      </c>
      <c r="N335" s="228"/>
      <c r="O335" s="228">
        <f>SUM(O336:O342)</f>
        <v>0</v>
      </c>
      <c r="P335" s="228"/>
      <c r="Q335" s="228">
        <f>SUM(Q336:Q342)</f>
        <v>0</v>
      </c>
      <c r="R335" s="228"/>
      <c r="S335" s="228"/>
      <c r="T335" s="229"/>
      <c r="U335" s="223"/>
      <c r="V335" s="223">
        <f>SUM(V336:V342)</f>
        <v>0.56000000000000005</v>
      </c>
      <c r="W335" s="223"/>
      <c r="X335" s="223"/>
      <c r="AG335" t="s">
        <v>111</v>
      </c>
    </row>
    <row r="336" spans="1:60" outlineLevel="1" x14ac:dyDescent="0.2">
      <c r="A336" s="230">
        <v>69</v>
      </c>
      <c r="B336" s="231" t="s">
        <v>474</v>
      </c>
      <c r="C336" s="242" t="s">
        <v>475</v>
      </c>
      <c r="D336" s="232" t="s">
        <v>190</v>
      </c>
      <c r="E336" s="233">
        <v>4.7008000000000001</v>
      </c>
      <c r="F336" s="234"/>
      <c r="G336" s="235">
        <f>ROUND(E336*F336,2)</f>
        <v>0</v>
      </c>
      <c r="H336" s="234"/>
      <c r="I336" s="235">
        <f>ROUND(E336*H336,2)</f>
        <v>0</v>
      </c>
      <c r="J336" s="234"/>
      <c r="K336" s="235">
        <f>ROUND(E336*J336,2)</f>
        <v>0</v>
      </c>
      <c r="L336" s="235">
        <v>21</v>
      </c>
      <c r="M336" s="235">
        <f>G336*(1+L336/100)</f>
        <v>0</v>
      </c>
      <c r="N336" s="235">
        <v>3.0000000000000001E-5</v>
      </c>
      <c r="O336" s="235">
        <f>ROUND(E336*N336,2)</f>
        <v>0</v>
      </c>
      <c r="P336" s="235">
        <v>0</v>
      </c>
      <c r="Q336" s="235">
        <f>ROUND(E336*P336,2)</f>
        <v>0</v>
      </c>
      <c r="R336" s="235" t="s">
        <v>476</v>
      </c>
      <c r="S336" s="235" t="s">
        <v>115</v>
      </c>
      <c r="T336" s="236" t="s">
        <v>115</v>
      </c>
      <c r="U336" s="222">
        <v>0.12</v>
      </c>
      <c r="V336" s="222">
        <f>ROUND(E336*U336,2)</f>
        <v>0.56000000000000005</v>
      </c>
      <c r="W336" s="222"/>
      <c r="X336" s="222" t="s">
        <v>149</v>
      </c>
      <c r="Y336" s="213"/>
      <c r="Z336" s="213"/>
      <c r="AA336" s="213"/>
      <c r="AB336" s="213"/>
      <c r="AC336" s="213"/>
      <c r="AD336" s="213"/>
      <c r="AE336" s="213"/>
      <c r="AF336" s="213"/>
      <c r="AG336" s="213" t="s">
        <v>150</v>
      </c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1" x14ac:dyDescent="0.2">
      <c r="A337" s="220"/>
      <c r="B337" s="221"/>
      <c r="C337" s="243" t="s">
        <v>471</v>
      </c>
      <c r="D337" s="237"/>
      <c r="E337" s="237"/>
      <c r="F337" s="237"/>
      <c r="G337" s="237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13"/>
      <c r="Z337" s="213"/>
      <c r="AA337" s="213"/>
      <c r="AB337" s="213"/>
      <c r="AC337" s="213"/>
      <c r="AD337" s="213"/>
      <c r="AE337" s="213"/>
      <c r="AF337" s="213"/>
      <c r="AG337" s="213" t="s">
        <v>118</v>
      </c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">
      <c r="A338" s="220"/>
      <c r="B338" s="221"/>
      <c r="C338" s="261" t="s">
        <v>477</v>
      </c>
      <c r="D338" s="248"/>
      <c r="E338" s="249">
        <v>4.7008000000000001</v>
      </c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13"/>
      <c r="Z338" s="213"/>
      <c r="AA338" s="213"/>
      <c r="AB338" s="213"/>
      <c r="AC338" s="213"/>
      <c r="AD338" s="213"/>
      <c r="AE338" s="213"/>
      <c r="AF338" s="213"/>
      <c r="AG338" s="213" t="s">
        <v>154</v>
      </c>
      <c r="AH338" s="213">
        <v>5</v>
      </c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">
      <c r="A339" s="230">
        <v>70</v>
      </c>
      <c r="B339" s="231" t="s">
        <v>478</v>
      </c>
      <c r="C339" s="242" t="s">
        <v>479</v>
      </c>
      <c r="D339" s="232" t="s">
        <v>480</v>
      </c>
      <c r="E339" s="233">
        <v>5.4059200000000001</v>
      </c>
      <c r="F339" s="234"/>
      <c r="G339" s="235">
        <f>ROUND(E339*F339,2)</f>
        <v>0</v>
      </c>
      <c r="H339" s="234"/>
      <c r="I339" s="235">
        <f>ROUND(E339*H339,2)</f>
        <v>0</v>
      </c>
      <c r="J339" s="234"/>
      <c r="K339" s="235">
        <f>ROUND(E339*J339,2)</f>
        <v>0</v>
      </c>
      <c r="L339" s="235">
        <v>21</v>
      </c>
      <c r="M339" s="235">
        <f>G339*(1+L339/100)</f>
        <v>0</v>
      </c>
      <c r="N339" s="235">
        <v>0</v>
      </c>
      <c r="O339" s="235">
        <f>ROUND(E339*N339,2)</f>
        <v>0</v>
      </c>
      <c r="P339" s="235">
        <v>0</v>
      </c>
      <c r="Q339" s="235">
        <f>ROUND(E339*P339,2)</f>
        <v>0</v>
      </c>
      <c r="R339" s="235"/>
      <c r="S339" s="235" t="s">
        <v>221</v>
      </c>
      <c r="T339" s="236" t="s">
        <v>116</v>
      </c>
      <c r="U339" s="222">
        <v>0</v>
      </c>
      <c r="V339" s="222">
        <f>ROUND(E339*U339,2)</f>
        <v>0</v>
      </c>
      <c r="W339" s="222"/>
      <c r="X339" s="222" t="s">
        <v>149</v>
      </c>
      <c r="Y339" s="213"/>
      <c r="Z339" s="213"/>
      <c r="AA339" s="213"/>
      <c r="AB339" s="213"/>
      <c r="AC339" s="213"/>
      <c r="AD339" s="213"/>
      <c r="AE339" s="213"/>
      <c r="AF339" s="213"/>
      <c r="AG339" s="213" t="s">
        <v>150</v>
      </c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">
      <c r="A340" s="220"/>
      <c r="B340" s="221"/>
      <c r="C340" s="243" t="s">
        <v>222</v>
      </c>
      <c r="D340" s="237"/>
      <c r="E340" s="237"/>
      <c r="F340" s="237"/>
      <c r="G340" s="237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13"/>
      <c r="Z340" s="213"/>
      <c r="AA340" s="213"/>
      <c r="AB340" s="213"/>
      <c r="AC340" s="213"/>
      <c r="AD340" s="213"/>
      <c r="AE340" s="213"/>
      <c r="AF340" s="213"/>
      <c r="AG340" s="213" t="s">
        <v>118</v>
      </c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">
      <c r="A341" s="220"/>
      <c r="B341" s="221"/>
      <c r="C341" s="261" t="s">
        <v>464</v>
      </c>
      <c r="D341" s="248"/>
      <c r="E341" s="249">
        <v>4.7008000000000001</v>
      </c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13"/>
      <c r="Z341" s="213"/>
      <c r="AA341" s="213"/>
      <c r="AB341" s="213"/>
      <c r="AC341" s="213"/>
      <c r="AD341" s="213"/>
      <c r="AE341" s="213"/>
      <c r="AF341" s="213"/>
      <c r="AG341" s="213" t="s">
        <v>154</v>
      </c>
      <c r="AH341" s="213">
        <v>5</v>
      </c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">
      <c r="A342" s="220"/>
      <c r="B342" s="221"/>
      <c r="C342" s="262" t="s">
        <v>281</v>
      </c>
      <c r="D342" s="250"/>
      <c r="E342" s="251">
        <v>0.70511999999999997</v>
      </c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13"/>
      <c r="Z342" s="213"/>
      <c r="AA342" s="213"/>
      <c r="AB342" s="213"/>
      <c r="AC342" s="213"/>
      <c r="AD342" s="213"/>
      <c r="AE342" s="213"/>
      <c r="AF342" s="213"/>
      <c r="AG342" s="213" t="s">
        <v>154</v>
      </c>
      <c r="AH342" s="213">
        <v>4</v>
      </c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x14ac:dyDescent="0.2">
      <c r="A343" s="224" t="s">
        <v>110</v>
      </c>
      <c r="B343" s="225" t="s">
        <v>75</v>
      </c>
      <c r="C343" s="241" t="s">
        <v>76</v>
      </c>
      <c r="D343" s="226"/>
      <c r="E343" s="227"/>
      <c r="F343" s="228"/>
      <c r="G343" s="228">
        <f>SUMIF(AG344:AG370,"&lt;&gt;NOR",G344:G370)</f>
        <v>0</v>
      </c>
      <c r="H343" s="228"/>
      <c r="I343" s="228">
        <f>SUM(I344:I370)</f>
        <v>0</v>
      </c>
      <c r="J343" s="228"/>
      <c r="K343" s="228">
        <f>SUM(K344:K370)</f>
        <v>0</v>
      </c>
      <c r="L343" s="228"/>
      <c r="M343" s="228">
        <f>SUM(M344:M370)</f>
        <v>0</v>
      </c>
      <c r="N343" s="228"/>
      <c r="O343" s="228">
        <f>SUM(O344:O370)</f>
        <v>0.64</v>
      </c>
      <c r="P343" s="228"/>
      <c r="Q343" s="228">
        <f>SUM(Q344:Q370)</f>
        <v>0</v>
      </c>
      <c r="R343" s="228"/>
      <c r="S343" s="228"/>
      <c r="T343" s="229"/>
      <c r="U343" s="223"/>
      <c r="V343" s="223">
        <f>SUM(V344:V370)</f>
        <v>24.18</v>
      </c>
      <c r="W343" s="223"/>
      <c r="X343" s="223"/>
      <c r="AG343" t="s">
        <v>111</v>
      </c>
    </row>
    <row r="344" spans="1:60" outlineLevel="1" x14ac:dyDescent="0.2">
      <c r="A344" s="230">
        <v>71</v>
      </c>
      <c r="B344" s="231" t="s">
        <v>481</v>
      </c>
      <c r="C344" s="242" t="s">
        <v>482</v>
      </c>
      <c r="D344" s="232" t="s">
        <v>190</v>
      </c>
      <c r="E344" s="233">
        <v>17.214400000000001</v>
      </c>
      <c r="F344" s="234"/>
      <c r="G344" s="235">
        <f>ROUND(E344*F344,2)</f>
        <v>0</v>
      </c>
      <c r="H344" s="234"/>
      <c r="I344" s="235">
        <f>ROUND(E344*H344,2)</f>
        <v>0</v>
      </c>
      <c r="J344" s="234"/>
      <c r="K344" s="235">
        <f>ROUND(E344*J344,2)</f>
        <v>0</v>
      </c>
      <c r="L344" s="235">
        <v>21</v>
      </c>
      <c r="M344" s="235">
        <f>G344*(1+L344/100)</f>
        <v>0</v>
      </c>
      <c r="N344" s="235">
        <v>2.5000000000000001E-4</v>
      </c>
      <c r="O344" s="235">
        <f>ROUND(E344*N344,2)</f>
        <v>0</v>
      </c>
      <c r="P344" s="235">
        <v>0</v>
      </c>
      <c r="Q344" s="235">
        <f>ROUND(E344*P344,2)</f>
        <v>0</v>
      </c>
      <c r="R344" s="235" t="s">
        <v>483</v>
      </c>
      <c r="S344" s="235" t="s">
        <v>115</v>
      </c>
      <c r="T344" s="236" t="s">
        <v>115</v>
      </c>
      <c r="U344" s="222">
        <v>1.32</v>
      </c>
      <c r="V344" s="222">
        <f>ROUND(E344*U344,2)</f>
        <v>22.72</v>
      </c>
      <c r="W344" s="222"/>
      <c r="X344" s="222" t="s">
        <v>149</v>
      </c>
      <c r="Y344" s="213"/>
      <c r="Z344" s="213"/>
      <c r="AA344" s="213"/>
      <c r="AB344" s="213"/>
      <c r="AC344" s="213"/>
      <c r="AD344" s="213"/>
      <c r="AE344" s="213"/>
      <c r="AF344" s="213"/>
      <c r="AG344" s="213" t="s">
        <v>150</v>
      </c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ht="22.5" outlineLevel="1" x14ac:dyDescent="0.2">
      <c r="A345" s="220"/>
      <c r="B345" s="221"/>
      <c r="C345" s="243" t="s">
        <v>484</v>
      </c>
      <c r="D345" s="237"/>
      <c r="E345" s="237"/>
      <c r="F345" s="237"/>
      <c r="G345" s="237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13"/>
      <c r="Z345" s="213"/>
      <c r="AA345" s="213"/>
      <c r="AB345" s="213"/>
      <c r="AC345" s="213"/>
      <c r="AD345" s="213"/>
      <c r="AE345" s="213"/>
      <c r="AF345" s="213"/>
      <c r="AG345" s="213" t="s">
        <v>118</v>
      </c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38" t="str">
        <f>C345</f>
        <v>včetně položení podkladního roštu do štěrkového lože, nebo na rovný pevný povrch, položení palubek a upevnění nerezovými šrouby skrytým spojem. Bez povrchové úpravy nátěrem.</v>
      </c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">
      <c r="A346" s="220"/>
      <c r="B346" s="221"/>
      <c r="C346" s="261" t="s">
        <v>296</v>
      </c>
      <c r="D346" s="248"/>
      <c r="E346" s="249">
        <v>1.5047999999999999</v>
      </c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13"/>
      <c r="Z346" s="213"/>
      <c r="AA346" s="213"/>
      <c r="AB346" s="213"/>
      <c r="AC346" s="213"/>
      <c r="AD346" s="213"/>
      <c r="AE346" s="213"/>
      <c r="AF346" s="213"/>
      <c r="AG346" s="213" t="s">
        <v>154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outlineLevel="1" x14ac:dyDescent="0.2">
      <c r="A347" s="220"/>
      <c r="B347" s="221"/>
      <c r="C347" s="261" t="s">
        <v>297</v>
      </c>
      <c r="D347" s="248"/>
      <c r="E347" s="249">
        <v>15.7096</v>
      </c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13"/>
      <c r="Z347" s="213"/>
      <c r="AA347" s="213"/>
      <c r="AB347" s="213"/>
      <c r="AC347" s="213"/>
      <c r="AD347" s="213"/>
      <c r="AE347" s="213"/>
      <c r="AF347" s="213"/>
      <c r="AG347" s="213" t="s">
        <v>154</v>
      </c>
      <c r="AH347" s="213">
        <v>0</v>
      </c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outlineLevel="1" x14ac:dyDescent="0.2">
      <c r="A348" s="230">
        <v>72</v>
      </c>
      <c r="B348" s="231" t="s">
        <v>485</v>
      </c>
      <c r="C348" s="242" t="s">
        <v>486</v>
      </c>
      <c r="D348" s="232" t="s">
        <v>287</v>
      </c>
      <c r="E348" s="233">
        <v>133</v>
      </c>
      <c r="F348" s="234"/>
      <c r="G348" s="235">
        <f>ROUND(E348*F348,2)</f>
        <v>0</v>
      </c>
      <c r="H348" s="234"/>
      <c r="I348" s="235">
        <f>ROUND(E348*H348,2)</f>
        <v>0</v>
      </c>
      <c r="J348" s="234"/>
      <c r="K348" s="235">
        <f>ROUND(E348*J348,2)</f>
        <v>0</v>
      </c>
      <c r="L348" s="235">
        <v>21</v>
      </c>
      <c r="M348" s="235">
        <f>G348*(1+L348/100)</f>
        <v>0</v>
      </c>
      <c r="N348" s="235">
        <v>2.0000000000000001E-4</v>
      </c>
      <c r="O348" s="235">
        <f>ROUND(E348*N348,2)</f>
        <v>0.03</v>
      </c>
      <c r="P348" s="235">
        <v>0</v>
      </c>
      <c r="Q348" s="235">
        <f>ROUND(E348*P348,2)</f>
        <v>0</v>
      </c>
      <c r="R348" s="235"/>
      <c r="S348" s="235" t="s">
        <v>221</v>
      </c>
      <c r="T348" s="236" t="s">
        <v>116</v>
      </c>
      <c r="U348" s="222">
        <v>0</v>
      </c>
      <c r="V348" s="222">
        <f>ROUND(E348*U348,2)</f>
        <v>0</v>
      </c>
      <c r="W348" s="222"/>
      <c r="X348" s="222" t="s">
        <v>215</v>
      </c>
      <c r="Y348" s="213"/>
      <c r="Z348" s="213"/>
      <c r="AA348" s="213"/>
      <c r="AB348" s="213"/>
      <c r="AC348" s="213"/>
      <c r="AD348" s="213"/>
      <c r="AE348" s="213"/>
      <c r="AF348" s="213"/>
      <c r="AG348" s="213" t="s">
        <v>216</v>
      </c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1" x14ac:dyDescent="0.2">
      <c r="A349" s="220"/>
      <c r="B349" s="221"/>
      <c r="C349" s="243" t="s">
        <v>222</v>
      </c>
      <c r="D349" s="237"/>
      <c r="E349" s="237"/>
      <c r="F349" s="237"/>
      <c r="G349" s="237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13"/>
      <c r="Z349" s="213"/>
      <c r="AA349" s="213"/>
      <c r="AB349" s="213"/>
      <c r="AC349" s="213"/>
      <c r="AD349" s="213"/>
      <c r="AE349" s="213"/>
      <c r="AF349" s="213"/>
      <c r="AG349" s="213" t="s">
        <v>118</v>
      </c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">
      <c r="A350" s="230">
        <v>73</v>
      </c>
      <c r="B350" s="231" t="s">
        <v>487</v>
      </c>
      <c r="C350" s="242" t="s">
        <v>420</v>
      </c>
      <c r="D350" s="232" t="s">
        <v>147</v>
      </c>
      <c r="E350" s="233">
        <v>1.047E-2</v>
      </c>
      <c r="F350" s="234"/>
      <c r="G350" s="235">
        <f>ROUND(E350*F350,2)</f>
        <v>0</v>
      </c>
      <c r="H350" s="234"/>
      <c r="I350" s="235">
        <f>ROUND(E350*H350,2)</f>
        <v>0</v>
      </c>
      <c r="J350" s="234"/>
      <c r="K350" s="235">
        <f>ROUND(E350*J350,2)</f>
        <v>0</v>
      </c>
      <c r="L350" s="235">
        <v>21</v>
      </c>
      <c r="M350" s="235">
        <f>G350*(1+L350/100)</f>
        <v>0</v>
      </c>
      <c r="N350" s="235">
        <v>0.55000000000000004</v>
      </c>
      <c r="O350" s="235">
        <f>ROUND(E350*N350,2)</f>
        <v>0.01</v>
      </c>
      <c r="P350" s="235">
        <v>0</v>
      </c>
      <c r="Q350" s="235">
        <f>ROUND(E350*P350,2)</f>
        <v>0</v>
      </c>
      <c r="R350" s="235" t="s">
        <v>214</v>
      </c>
      <c r="S350" s="235" t="s">
        <v>115</v>
      </c>
      <c r="T350" s="236" t="s">
        <v>115</v>
      </c>
      <c r="U350" s="222">
        <v>0</v>
      </c>
      <c r="V350" s="222">
        <f>ROUND(E350*U350,2)</f>
        <v>0</v>
      </c>
      <c r="W350" s="222"/>
      <c r="X350" s="222" t="s">
        <v>215</v>
      </c>
      <c r="Y350" s="213"/>
      <c r="Z350" s="213"/>
      <c r="AA350" s="213"/>
      <c r="AB350" s="213"/>
      <c r="AC350" s="213"/>
      <c r="AD350" s="213"/>
      <c r="AE350" s="213"/>
      <c r="AF350" s="213"/>
      <c r="AG350" s="213" t="s">
        <v>216</v>
      </c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outlineLevel="1" x14ac:dyDescent="0.2">
      <c r="A351" s="220"/>
      <c r="B351" s="221"/>
      <c r="C351" s="261" t="s">
        <v>488</v>
      </c>
      <c r="D351" s="248"/>
      <c r="E351" s="249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13"/>
      <c r="Z351" s="213"/>
      <c r="AA351" s="213"/>
      <c r="AB351" s="213"/>
      <c r="AC351" s="213"/>
      <c r="AD351" s="213"/>
      <c r="AE351" s="213"/>
      <c r="AF351" s="213"/>
      <c r="AG351" s="213" t="s">
        <v>154</v>
      </c>
      <c r="AH351" s="213">
        <v>0</v>
      </c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outlineLevel="1" x14ac:dyDescent="0.2">
      <c r="A352" s="220"/>
      <c r="B352" s="221"/>
      <c r="C352" s="261" t="s">
        <v>489</v>
      </c>
      <c r="D352" s="248"/>
      <c r="E352" s="249">
        <v>9.7000000000000003E-3</v>
      </c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13"/>
      <c r="Z352" s="213"/>
      <c r="AA352" s="213"/>
      <c r="AB352" s="213"/>
      <c r="AC352" s="213"/>
      <c r="AD352" s="213"/>
      <c r="AE352" s="213"/>
      <c r="AF352" s="213"/>
      <c r="AG352" s="213" t="s">
        <v>154</v>
      </c>
      <c r="AH352" s="213">
        <v>0</v>
      </c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">
      <c r="A353" s="220"/>
      <c r="B353" s="221"/>
      <c r="C353" s="262" t="s">
        <v>421</v>
      </c>
      <c r="D353" s="250"/>
      <c r="E353" s="251">
        <v>7.7999999999999999E-4</v>
      </c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13"/>
      <c r="Z353" s="213"/>
      <c r="AA353" s="213"/>
      <c r="AB353" s="213"/>
      <c r="AC353" s="213"/>
      <c r="AD353" s="213"/>
      <c r="AE353" s="213"/>
      <c r="AF353" s="213"/>
      <c r="AG353" s="213" t="s">
        <v>154</v>
      </c>
      <c r="AH353" s="213">
        <v>4</v>
      </c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">
      <c r="A354" s="230">
        <v>74</v>
      </c>
      <c r="B354" s="231" t="s">
        <v>419</v>
      </c>
      <c r="C354" s="242" t="s">
        <v>420</v>
      </c>
      <c r="D354" s="232" t="s">
        <v>147</v>
      </c>
      <c r="E354" s="233">
        <v>0.65964999999999996</v>
      </c>
      <c r="F354" s="234"/>
      <c r="G354" s="235">
        <f>ROUND(E354*F354,2)</f>
        <v>0</v>
      </c>
      <c r="H354" s="234"/>
      <c r="I354" s="235">
        <f>ROUND(E354*H354,2)</f>
        <v>0</v>
      </c>
      <c r="J354" s="234"/>
      <c r="K354" s="235">
        <f>ROUND(E354*J354,2)</f>
        <v>0</v>
      </c>
      <c r="L354" s="235">
        <v>21</v>
      </c>
      <c r="M354" s="235">
        <f>G354*(1+L354/100)</f>
        <v>0</v>
      </c>
      <c r="N354" s="235">
        <v>0.55000000000000004</v>
      </c>
      <c r="O354" s="235">
        <f>ROUND(E354*N354,2)</f>
        <v>0.36</v>
      </c>
      <c r="P354" s="235">
        <v>0</v>
      </c>
      <c r="Q354" s="235">
        <f>ROUND(E354*P354,2)</f>
        <v>0</v>
      </c>
      <c r="R354" s="235" t="s">
        <v>214</v>
      </c>
      <c r="S354" s="235" t="s">
        <v>115</v>
      </c>
      <c r="T354" s="236" t="s">
        <v>115</v>
      </c>
      <c r="U354" s="222">
        <v>0</v>
      </c>
      <c r="V354" s="222">
        <f>ROUND(E354*U354,2)</f>
        <v>0</v>
      </c>
      <c r="W354" s="222"/>
      <c r="X354" s="222" t="s">
        <v>215</v>
      </c>
      <c r="Y354" s="213"/>
      <c r="Z354" s="213"/>
      <c r="AA354" s="213"/>
      <c r="AB354" s="213"/>
      <c r="AC354" s="213"/>
      <c r="AD354" s="213"/>
      <c r="AE354" s="213"/>
      <c r="AF354" s="213"/>
      <c r="AG354" s="213" t="s">
        <v>216</v>
      </c>
      <c r="AH354" s="213"/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outlineLevel="1" x14ac:dyDescent="0.2">
      <c r="A355" s="220"/>
      <c r="B355" s="221"/>
      <c r="C355" s="261" t="s">
        <v>488</v>
      </c>
      <c r="D355" s="248"/>
      <c r="E355" s="249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13"/>
      <c r="Z355" s="213"/>
      <c r="AA355" s="213"/>
      <c r="AB355" s="213"/>
      <c r="AC355" s="213"/>
      <c r="AD355" s="213"/>
      <c r="AE355" s="213"/>
      <c r="AF355" s="213"/>
      <c r="AG355" s="213" t="s">
        <v>154</v>
      </c>
      <c r="AH355" s="213">
        <v>0</v>
      </c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">
      <c r="A356" s="220"/>
      <c r="B356" s="221"/>
      <c r="C356" s="261" t="s">
        <v>490</v>
      </c>
      <c r="D356" s="248"/>
      <c r="E356" s="249">
        <v>0.61079000000000006</v>
      </c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13"/>
      <c r="Z356" s="213"/>
      <c r="AA356" s="213"/>
      <c r="AB356" s="213"/>
      <c r="AC356" s="213"/>
      <c r="AD356" s="213"/>
      <c r="AE356" s="213"/>
      <c r="AF356" s="213"/>
      <c r="AG356" s="213" t="s">
        <v>154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">
      <c r="A357" s="220"/>
      <c r="B357" s="221"/>
      <c r="C357" s="262" t="s">
        <v>421</v>
      </c>
      <c r="D357" s="250"/>
      <c r="E357" s="251">
        <v>4.8860000000000001E-2</v>
      </c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13"/>
      <c r="Z357" s="213"/>
      <c r="AA357" s="213"/>
      <c r="AB357" s="213"/>
      <c r="AC357" s="213"/>
      <c r="AD357" s="213"/>
      <c r="AE357" s="213"/>
      <c r="AF357" s="213"/>
      <c r="AG357" s="213" t="s">
        <v>154</v>
      </c>
      <c r="AH357" s="213">
        <v>4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1" x14ac:dyDescent="0.2">
      <c r="A358" s="230">
        <v>75</v>
      </c>
      <c r="B358" s="231" t="s">
        <v>491</v>
      </c>
      <c r="C358" s="242" t="s">
        <v>492</v>
      </c>
      <c r="D358" s="232" t="s">
        <v>147</v>
      </c>
      <c r="E358" s="233">
        <v>0.24324000000000001</v>
      </c>
      <c r="F358" s="234"/>
      <c r="G358" s="235">
        <f>ROUND(E358*F358,2)</f>
        <v>0</v>
      </c>
      <c r="H358" s="234"/>
      <c r="I358" s="235">
        <f>ROUND(E358*H358,2)</f>
        <v>0</v>
      </c>
      <c r="J358" s="234"/>
      <c r="K358" s="235">
        <f>ROUND(E358*J358,2)</f>
        <v>0</v>
      </c>
      <c r="L358" s="235">
        <v>21</v>
      </c>
      <c r="M358" s="235">
        <f>G358*(1+L358/100)</f>
        <v>0</v>
      </c>
      <c r="N358" s="235">
        <v>0.55000000000000004</v>
      </c>
      <c r="O358" s="235">
        <f>ROUND(E358*N358,2)</f>
        <v>0.13</v>
      </c>
      <c r="P358" s="235">
        <v>0</v>
      </c>
      <c r="Q358" s="235">
        <f>ROUND(E358*P358,2)</f>
        <v>0</v>
      </c>
      <c r="R358" s="235" t="s">
        <v>214</v>
      </c>
      <c r="S358" s="235" t="s">
        <v>115</v>
      </c>
      <c r="T358" s="236" t="s">
        <v>115</v>
      </c>
      <c r="U358" s="222">
        <v>0</v>
      </c>
      <c r="V358" s="222">
        <f>ROUND(E358*U358,2)</f>
        <v>0</v>
      </c>
      <c r="W358" s="222"/>
      <c r="X358" s="222" t="s">
        <v>215</v>
      </c>
      <c r="Y358" s="213"/>
      <c r="Z358" s="213"/>
      <c r="AA358" s="213"/>
      <c r="AB358" s="213"/>
      <c r="AC358" s="213"/>
      <c r="AD358" s="213"/>
      <c r="AE358" s="213"/>
      <c r="AF358" s="213"/>
      <c r="AG358" s="213" t="s">
        <v>216</v>
      </c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outlineLevel="1" x14ac:dyDescent="0.2">
      <c r="A359" s="220"/>
      <c r="B359" s="221"/>
      <c r="C359" s="261" t="s">
        <v>488</v>
      </c>
      <c r="D359" s="248"/>
      <c r="E359" s="249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13"/>
      <c r="Z359" s="213"/>
      <c r="AA359" s="213"/>
      <c r="AB359" s="213"/>
      <c r="AC359" s="213"/>
      <c r="AD359" s="213"/>
      <c r="AE359" s="213"/>
      <c r="AF359" s="213"/>
      <c r="AG359" s="213" t="s">
        <v>154</v>
      </c>
      <c r="AH359" s="213">
        <v>0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outlineLevel="1" x14ac:dyDescent="0.2">
      <c r="A360" s="220"/>
      <c r="B360" s="221"/>
      <c r="C360" s="261" t="s">
        <v>493</v>
      </c>
      <c r="D360" s="248"/>
      <c r="E360" s="249">
        <v>0.22523000000000001</v>
      </c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13"/>
      <c r="Z360" s="213"/>
      <c r="AA360" s="213"/>
      <c r="AB360" s="213"/>
      <c r="AC360" s="213"/>
      <c r="AD360" s="213"/>
      <c r="AE360" s="213"/>
      <c r="AF360" s="213"/>
      <c r="AG360" s="213" t="s">
        <v>154</v>
      </c>
      <c r="AH360" s="213">
        <v>0</v>
      </c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1" x14ac:dyDescent="0.2">
      <c r="A361" s="220"/>
      <c r="B361" s="221"/>
      <c r="C361" s="262" t="s">
        <v>421</v>
      </c>
      <c r="D361" s="250"/>
      <c r="E361" s="251">
        <v>1.8020000000000001E-2</v>
      </c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13"/>
      <c r="Z361" s="213"/>
      <c r="AA361" s="213"/>
      <c r="AB361" s="213"/>
      <c r="AC361" s="213"/>
      <c r="AD361" s="213"/>
      <c r="AE361" s="213"/>
      <c r="AF361" s="213"/>
      <c r="AG361" s="213" t="s">
        <v>154</v>
      </c>
      <c r="AH361" s="213">
        <v>4</v>
      </c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outlineLevel="1" x14ac:dyDescent="0.2">
      <c r="A362" s="230">
        <v>76</v>
      </c>
      <c r="B362" s="231" t="s">
        <v>494</v>
      </c>
      <c r="C362" s="242" t="s">
        <v>495</v>
      </c>
      <c r="D362" s="232" t="s">
        <v>147</v>
      </c>
      <c r="E362" s="233">
        <v>0.20408999999999999</v>
      </c>
      <c r="F362" s="234"/>
      <c r="G362" s="235">
        <f>ROUND(E362*F362,2)</f>
        <v>0</v>
      </c>
      <c r="H362" s="234"/>
      <c r="I362" s="235">
        <f>ROUND(E362*H362,2)</f>
        <v>0</v>
      </c>
      <c r="J362" s="234"/>
      <c r="K362" s="235">
        <f>ROUND(E362*J362,2)</f>
        <v>0</v>
      </c>
      <c r="L362" s="235">
        <v>21</v>
      </c>
      <c r="M362" s="235">
        <f>G362*(1+L362/100)</f>
        <v>0</v>
      </c>
      <c r="N362" s="235">
        <v>0.55000000000000004</v>
      </c>
      <c r="O362" s="235">
        <f>ROUND(E362*N362,2)</f>
        <v>0.11</v>
      </c>
      <c r="P362" s="235">
        <v>0</v>
      </c>
      <c r="Q362" s="235">
        <f>ROUND(E362*P362,2)</f>
        <v>0</v>
      </c>
      <c r="R362" s="235" t="s">
        <v>214</v>
      </c>
      <c r="S362" s="235" t="s">
        <v>115</v>
      </c>
      <c r="T362" s="236" t="s">
        <v>115</v>
      </c>
      <c r="U362" s="222">
        <v>0</v>
      </c>
      <c r="V362" s="222">
        <f>ROUND(E362*U362,2)</f>
        <v>0</v>
      </c>
      <c r="W362" s="222"/>
      <c r="X362" s="222" t="s">
        <v>215</v>
      </c>
      <c r="Y362" s="213"/>
      <c r="Z362" s="213"/>
      <c r="AA362" s="213"/>
      <c r="AB362" s="213"/>
      <c r="AC362" s="213"/>
      <c r="AD362" s="213"/>
      <c r="AE362" s="213"/>
      <c r="AF362" s="213"/>
      <c r="AG362" s="213" t="s">
        <v>216</v>
      </c>
      <c r="AH362" s="213"/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outlineLevel="1" x14ac:dyDescent="0.2">
      <c r="A363" s="220"/>
      <c r="B363" s="221"/>
      <c r="C363" s="261" t="s">
        <v>496</v>
      </c>
      <c r="D363" s="248"/>
      <c r="E363" s="249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13"/>
      <c r="Z363" s="213"/>
      <c r="AA363" s="213"/>
      <c r="AB363" s="213"/>
      <c r="AC363" s="213"/>
      <c r="AD363" s="213"/>
      <c r="AE363" s="213"/>
      <c r="AF363" s="213"/>
      <c r="AG363" s="213" t="s">
        <v>154</v>
      </c>
      <c r="AH363" s="213">
        <v>0</v>
      </c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outlineLevel="1" x14ac:dyDescent="0.2">
      <c r="A364" s="220"/>
      <c r="B364" s="221"/>
      <c r="C364" s="261" t="s">
        <v>497</v>
      </c>
      <c r="D364" s="248"/>
      <c r="E364" s="249">
        <v>1.027E-2</v>
      </c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13"/>
      <c r="Z364" s="213"/>
      <c r="AA364" s="213"/>
      <c r="AB364" s="213"/>
      <c r="AC364" s="213"/>
      <c r="AD364" s="213"/>
      <c r="AE364" s="213"/>
      <c r="AF364" s="213"/>
      <c r="AG364" s="213" t="s">
        <v>154</v>
      </c>
      <c r="AH364" s="213">
        <v>0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outlineLevel="1" x14ac:dyDescent="0.2">
      <c r="A365" s="220"/>
      <c r="B365" s="221"/>
      <c r="C365" s="261" t="s">
        <v>498</v>
      </c>
      <c r="D365" s="248"/>
      <c r="E365" s="249">
        <v>1.1809999999999999E-2</v>
      </c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13"/>
      <c r="Z365" s="213"/>
      <c r="AA365" s="213"/>
      <c r="AB365" s="213"/>
      <c r="AC365" s="213"/>
      <c r="AD365" s="213"/>
      <c r="AE365" s="213"/>
      <c r="AF365" s="213"/>
      <c r="AG365" s="213" t="s">
        <v>154</v>
      </c>
      <c r="AH365" s="213">
        <v>0</v>
      </c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outlineLevel="1" x14ac:dyDescent="0.2">
      <c r="A366" s="220"/>
      <c r="B366" s="221"/>
      <c r="C366" s="261" t="s">
        <v>499</v>
      </c>
      <c r="D366" s="248"/>
      <c r="E366" s="249">
        <v>2.29E-2</v>
      </c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13"/>
      <c r="Z366" s="213"/>
      <c r="AA366" s="213"/>
      <c r="AB366" s="213"/>
      <c r="AC366" s="213"/>
      <c r="AD366" s="213"/>
      <c r="AE366" s="213"/>
      <c r="AF366" s="213"/>
      <c r="AG366" s="213" t="s">
        <v>154</v>
      </c>
      <c r="AH366" s="213">
        <v>0</v>
      </c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1" x14ac:dyDescent="0.2">
      <c r="A367" s="220"/>
      <c r="B367" s="221"/>
      <c r="C367" s="261" t="s">
        <v>500</v>
      </c>
      <c r="D367" s="248"/>
      <c r="E367" s="249">
        <v>0.14399999999999999</v>
      </c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13"/>
      <c r="Z367" s="213"/>
      <c r="AA367" s="213"/>
      <c r="AB367" s="213"/>
      <c r="AC367" s="213"/>
      <c r="AD367" s="213"/>
      <c r="AE367" s="213"/>
      <c r="AF367" s="213"/>
      <c r="AG367" s="213" t="s">
        <v>154</v>
      </c>
      <c r="AH367" s="213">
        <v>0</v>
      </c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">
      <c r="A368" s="220"/>
      <c r="B368" s="221"/>
      <c r="C368" s="262" t="s">
        <v>421</v>
      </c>
      <c r="D368" s="250"/>
      <c r="E368" s="251">
        <v>1.512E-2</v>
      </c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13"/>
      <c r="Z368" s="213"/>
      <c r="AA368" s="213"/>
      <c r="AB368" s="213"/>
      <c r="AC368" s="213"/>
      <c r="AD368" s="213"/>
      <c r="AE368" s="213"/>
      <c r="AF368" s="213"/>
      <c r="AG368" s="213" t="s">
        <v>154</v>
      </c>
      <c r="AH368" s="213">
        <v>4</v>
      </c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outlineLevel="1" x14ac:dyDescent="0.2">
      <c r="A369" s="230">
        <v>77</v>
      </c>
      <c r="B369" s="231" t="s">
        <v>501</v>
      </c>
      <c r="C369" s="242" t="s">
        <v>502</v>
      </c>
      <c r="D369" s="232" t="s">
        <v>226</v>
      </c>
      <c r="E369" s="233">
        <v>0.64549999999999996</v>
      </c>
      <c r="F369" s="234"/>
      <c r="G369" s="235">
        <f>ROUND(E369*F369,2)</f>
        <v>0</v>
      </c>
      <c r="H369" s="234"/>
      <c r="I369" s="235">
        <f>ROUND(E369*H369,2)</f>
        <v>0</v>
      </c>
      <c r="J369" s="234"/>
      <c r="K369" s="235">
        <f>ROUND(E369*J369,2)</f>
        <v>0</v>
      </c>
      <c r="L369" s="235">
        <v>21</v>
      </c>
      <c r="M369" s="235">
        <f>G369*(1+L369/100)</f>
        <v>0</v>
      </c>
      <c r="N369" s="235">
        <v>0</v>
      </c>
      <c r="O369" s="235">
        <f>ROUND(E369*N369,2)</f>
        <v>0</v>
      </c>
      <c r="P369" s="235">
        <v>0</v>
      </c>
      <c r="Q369" s="235">
        <f>ROUND(E369*P369,2)</f>
        <v>0</v>
      </c>
      <c r="R369" s="235" t="s">
        <v>483</v>
      </c>
      <c r="S369" s="235" t="s">
        <v>115</v>
      </c>
      <c r="T369" s="236" t="s">
        <v>115</v>
      </c>
      <c r="U369" s="222">
        <v>2.2549999999999999</v>
      </c>
      <c r="V369" s="222">
        <f>ROUND(E369*U369,2)</f>
        <v>1.46</v>
      </c>
      <c r="W369" s="222"/>
      <c r="X369" s="222" t="s">
        <v>290</v>
      </c>
      <c r="Y369" s="213"/>
      <c r="Z369" s="213"/>
      <c r="AA369" s="213"/>
      <c r="AB369" s="213"/>
      <c r="AC369" s="213"/>
      <c r="AD369" s="213"/>
      <c r="AE369" s="213"/>
      <c r="AF369" s="213"/>
      <c r="AG369" s="213" t="s">
        <v>291</v>
      </c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</row>
    <row r="370" spans="1:60" outlineLevel="1" x14ac:dyDescent="0.2">
      <c r="A370" s="220"/>
      <c r="B370" s="221"/>
      <c r="C370" s="260" t="s">
        <v>304</v>
      </c>
      <c r="D370" s="252"/>
      <c r="E370" s="252"/>
      <c r="F370" s="252"/>
      <c r="G370" s="25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13"/>
      <c r="Z370" s="213"/>
      <c r="AA370" s="213"/>
      <c r="AB370" s="213"/>
      <c r="AC370" s="213"/>
      <c r="AD370" s="213"/>
      <c r="AE370" s="213"/>
      <c r="AF370" s="213"/>
      <c r="AG370" s="213" t="s">
        <v>152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x14ac:dyDescent="0.2">
      <c r="A371" s="224" t="s">
        <v>110</v>
      </c>
      <c r="B371" s="225" t="s">
        <v>77</v>
      </c>
      <c r="C371" s="241" t="s">
        <v>78</v>
      </c>
      <c r="D371" s="226"/>
      <c r="E371" s="227"/>
      <c r="F371" s="228"/>
      <c r="G371" s="228">
        <f>SUMIF(AG372:AG389,"&lt;&gt;NOR",G372:G389)</f>
        <v>0</v>
      </c>
      <c r="H371" s="228"/>
      <c r="I371" s="228">
        <f>SUM(I372:I389)</f>
        <v>0</v>
      </c>
      <c r="J371" s="228"/>
      <c r="K371" s="228">
        <f>SUM(K372:K389)</f>
        <v>0</v>
      </c>
      <c r="L371" s="228"/>
      <c r="M371" s="228">
        <f>SUM(M372:M389)</f>
        <v>0</v>
      </c>
      <c r="N371" s="228"/>
      <c r="O371" s="228">
        <f>SUM(O372:O389)</f>
        <v>0.3</v>
      </c>
      <c r="P371" s="228"/>
      <c r="Q371" s="228">
        <f>SUM(Q372:Q389)</f>
        <v>0</v>
      </c>
      <c r="R371" s="228"/>
      <c r="S371" s="228"/>
      <c r="T371" s="229"/>
      <c r="U371" s="223"/>
      <c r="V371" s="223">
        <f>SUM(V372:V389)</f>
        <v>83.259999999999991</v>
      </c>
      <c r="W371" s="223"/>
      <c r="X371" s="223"/>
      <c r="AG371" t="s">
        <v>111</v>
      </c>
    </row>
    <row r="372" spans="1:60" outlineLevel="1" x14ac:dyDescent="0.2">
      <c r="A372" s="230">
        <v>78</v>
      </c>
      <c r="B372" s="231" t="s">
        <v>503</v>
      </c>
      <c r="C372" s="242" t="s">
        <v>504</v>
      </c>
      <c r="D372" s="232" t="s">
        <v>213</v>
      </c>
      <c r="E372" s="233">
        <v>66.393600000000006</v>
      </c>
      <c r="F372" s="234"/>
      <c r="G372" s="235">
        <f>ROUND(E372*F372,2)</f>
        <v>0</v>
      </c>
      <c r="H372" s="234"/>
      <c r="I372" s="235">
        <f>ROUND(E372*H372,2)</f>
        <v>0</v>
      </c>
      <c r="J372" s="234"/>
      <c r="K372" s="235">
        <f>ROUND(E372*J372,2)</f>
        <v>0</v>
      </c>
      <c r="L372" s="235">
        <v>21</v>
      </c>
      <c r="M372" s="235">
        <f>G372*(1+L372/100)</f>
        <v>0</v>
      </c>
      <c r="N372" s="235">
        <v>6.0000000000000002E-5</v>
      </c>
      <c r="O372" s="235">
        <f>ROUND(E372*N372,2)</f>
        <v>0</v>
      </c>
      <c r="P372" s="235">
        <v>0</v>
      </c>
      <c r="Q372" s="235">
        <f>ROUND(E372*P372,2)</f>
        <v>0</v>
      </c>
      <c r="R372" s="235" t="s">
        <v>505</v>
      </c>
      <c r="S372" s="235" t="s">
        <v>115</v>
      </c>
      <c r="T372" s="236" t="s">
        <v>115</v>
      </c>
      <c r="U372" s="222">
        <v>0.43</v>
      </c>
      <c r="V372" s="222">
        <f>ROUND(E372*U372,2)</f>
        <v>28.55</v>
      </c>
      <c r="W372" s="222"/>
      <c r="X372" s="222" t="s">
        <v>149</v>
      </c>
      <c r="Y372" s="213"/>
      <c r="Z372" s="213"/>
      <c r="AA372" s="213"/>
      <c r="AB372" s="213"/>
      <c r="AC372" s="213"/>
      <c r="AD372" s="213"/>
      <c r="AE372" s="213"/>
      <c r="AF372" s="213"/>
      <c r="AG372" s="213" t="s">
        <v>150</v>
      </c>
      <c r="AH372" s="213"/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1" x14ac:dyDescent="0.2">
      <c r="A373" s="220"/>
      <c r="B373" s="221"/>
      <c r="C373" s="261" t="s">
        <v>506</v>
      </c>
      <c r="D373" s="248"/>
      <c r="E373" s="249">
        <v>4.3776000000000002</v>
      </c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13"/>
      <c r="Z373" s="213"/>
      <c r="AA373" s="213"/>
      <c r="AB373" s="213"/>
      <c r="AC373" s="213"/>
      <c r="AD373" s="213"/>
      <c r="AE373" s="213"/>
      <c r="AF373" s="213"/>
      <c r="AG373" s="213" t="s">
        <v>154</v>
      </c>
      <c r="AH373" s="213">
        <v>0</v>
      </c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1" x14ac:dyDescent="0.2">
      <c r="A374" s="220"/>
      <c r="B374" s="221"/>
      <c r="C374" s="261" t="s">
        <v>507</v>
      </c>
      <c r="D374" s="248"/>
      <c r="E374" s="249">
        <v>58.854399999999998</v>
      </c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13"/>
      <c r="Z374" s="213"/>
      <c r="AA374" s="213"/>
      <c r="AB374" s="213"/>
      <c r="AC374" s="213"/>
      <c r="AD374" s="213"/>
      <c r="AE374" s="213"/>
      <c r="AF374" s="213"/>
      <c r="AG374" s="213" t="s">
        <v>154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">
      <c r="A375" s="220"/>
      <c r="B375" s="221"/>
      <c r="C375" s="262" t="s">
        <v>508</v>
      </c>
      <c r="D375" s="250"/>
      <c r="E375" s="251">
        <v>3.1616</v>
      </c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13"/>
      <c r="Z375" s="213"/>
      <c r="AA375" s="213"/>
      <c r="AB375" s="213"/>
      <c r="AC375" s="213"/>
      <c r="AD375" s="213"/>
      <c r="AE375" s="213"/>
      <c r="AF375" s="213"/>
      <c r="AG375" s="213" t="s">
        <v>154</v>
      </c>
      <c r="AH375" s="213">
        <v>4</v>
      </c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">
      <c r="A376" s="230">
        <v>79</v>
      </c>
      <c r="B376" s="231" t="s">
        <v>509</v>
      </c>
      <c r="C376" s="242" t="s">
        <v>510</v>
      </c>
      <c r="D376" s="232" t="s">
        <v>213</v>
      </c>
      <c r="E376" s="233">
        <v>176.624</v>
      </c>
      <c r="F376" s="234"/>
      <c r="G376" s="235">
        <f>ROUND(E376*F376,2)</f>
        <v>0</v>
      </c>
      <c r="H376" s="234"/>
      <c r="I376" s="235">
        <f>ROUND(E376*H376,2)</f>
        <v>0</v>
      </c>
      <c r="J376" s="234"/>
      <c r="K376" s="235">
        <f>ROUND(E376*J376,2)</f>
        <v>0</v>
      </c>
      <c r="L376" s="235">
        <v>21</v>
      </c>
      <c r="M376" s="235">
        <f>G376*(1+L376/100)</f>
        <v>0</v>
      </c>
      <c r="N376" s="235">
        <v>6.0000000000000002E-5</v>
      </c>
      <c r="O376" s="235">
        <f>ROUND(E376*N376,2)</f>
        <v>0.01</v>
      </c>
      <c r="P376" s="235">
        <v>0</v>
      </c>
      <c r="Q376" s="235">
        <f>ROUND(E376*P376,2)</f>
        <v>0</v>
      </c>
      <c r="R376" s="235" t="s">
        <v>505</v>
      </c>
      <c r="S376" s="235" t="s">
        <v>115</v>
      </c>
      <c r="T376" s="236" t="s">
        <v>115</v>
      </c>
      <c r="U376" s="222">
        <v>0.30399999999999999</v>
      </c>
      <c r="V376" s="222">
        <f>ROUND(E376*U376,2)</f>
        <v>53.69</v>
      </c>
      <c r="W376" s="222"/>
      <c r="X376" s="222" t="s">
        <v>149</v>
      </c>
      <c r="Y376" s="213"/>
      <c r="Z376" s="213"/>
      <c r="AA376" s="213"/>
      <c r="AB376" s="213"/>
      <c r="AC376" s="213"/>
      <c r="AD376" s="213"/>
      <c r="AE376" s="213"/>
      <c r="AF376" s="213"/>
      <c r="AG376" s="213" t="s">
        <v>150</v>
      </c>
      <c r="AH376" s="213"/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">
      <c r="A377" s="220"/>
      <c r="B377" s="221"/>
      <c r="C377" s="261" t="s">
        <v>511</v>
      </c>
      <c r="D377" s="248"/>
      <c r="E377" s="249">
        <v>176.624</v>
      </c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13"/>
      <c r="Z377" s="213"/>
      <c r="AA377" s="213"/>
      <c r="AB377" s="213"/>
      <c r="AC377" s="213"/>
      <c r="AD377" s="213"/>
      <c r="AE377" s="213"/>
      <c r="AF377" s="213"/>
      <c r="AG377" s="213" t="s">
        <v>154</v>
      </c>
      <c r="AH377" s="213">
        <v>0</v>
      </c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ht="22.5" outlineLevel="1" x14ac:dyDescent="0.2">
      <c r="A378" s="230">
        <v>80</v>
      </c>
      <c r="B378" s="231" t="s">
        <v>512</v>
      </c>
      <c r="C378" s="242" t="s">
        <v>513</v>
      </c>
      <c r="D378" s="232" t="s">
        <v>514</v>
      </c>
      <c r="E378" s="233">
        <v>12</v>
      </c>
      <c r="F378" s="234"/>
      <c r="G378" s="235">
        <f>ROUND(E378*F378,2)</f>
        <v>0</v>
      </c>
      <c r="H378" s="234"/>
      <c r="I378" s="235">
        <f>ROUND(E378*H378,2)</f>
        <v>0</v>
      </c>
      <c r="J378" s="234"/>
      <c r="K378" s="235">
        <f>ROUND(E378*J378,2)</f>
        <v>0</v>
      </c>
      <c r="L378" s="235">
        <v>21</v>
      </c>
      <c r="M378" s="235">
        <f>G378*(1+L378/100)</f>
        <v>0</v>
      </c>
      <c r="N378" s="235">
        <v>3.5000000000000001E-3</v>
      </c>
      <c r="O378" s="235">
        <f>ROUND(E378*N378,2)</f>
        <v>0.04</v>
      </c>
      <c r="P378" s="235">
        <v>0</v>
      </c>
      <c r="Q378" s="235">
        <f>ROUND(E378*P378,2)</f>
        <v>0</v>
      </c>
      <c r="R378" s="235"/>
      <c r="S378" s="235" t="s">
        <v>221</v>
      </c>
      <c r="T378" s="236" t="s">
        <v>116</v>
      </c>
      <c r="U378" s="222">
        <v>0</v>
      </c>
      <c r="V378" s="222">
        <f>ROUND(E378*U378,2)</f>
        <v>0</v>
      </c>
      <c r="W378" s="222"/>
      <c r="X378" s="222" t="s">
        <v>149</v>
      </c>
      <c r="Y378" s="213"/>
      <c r="Z378" s="213"/>
      <c r="AA378" s="213"/>
      <c r="AB378" s="213"/>
      <c r="AC378" s="213"/>
      <c r="AD378" s="213"/>
      <c r="AE378" s="213"/>
      <c r="AF378" s="213"/>
      <c r="AG378" s="213" t="s">
        <v>150</v>
      </c>
      <c r="AH378" s="213"/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">
      <c r="A379" s="220"/>
      <c r="B379" s="221"/>
      <c r="C379" s="243" t="s">
        <v>222</v>
      </c>
      <c r="D379" s="237"/>
      <c r="E379" s="237"/>
      <c r="F379" s="237"/>
      <c r="G379" s="237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13"/>
      <c r="Z379" s="213"/>
      <c r="AA379" s="213"/>
      <c r="AB379" s="213"/>
      <c r="AC379" s="213"/>
      <c r="AD379" s="213"/>
      <c r="AE379" s="213"/>
      <c r="AF379" s="213"/>
      <c r="AG379" s="213" t="s">
        <v>118</v>
      </c>
      <c r="AH379" s="213"/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">
      <c r="A380" s="220"/>
      <c r="B380" s="221"/>
      <c r="C380" s="261" t="s">
        <v>515</v>
      </c>
      <c r="D380" s="248"/>
      <c r="E380" s="249">
        <v>12</v>
      </c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13"/>
      <c r="Z380" s="213"/>
      <c r="AA380" s="213"/>
      <c r="AB380" s="213"/>
      <c r="AC380" s="213"/>
      <c r="AD380" s="213"/>
      <c r="AE380" s="213"/>
      <c r="AF380" s="213"/>
      <c r="AG380" s="213" t="s">
        <v>154</v>
      </c>
      <c r="AH380" s="213">
        <v>0</v>
      </c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outlineLevel="1" x14ac:dyDescent="0.2">
      <c r="A381" s="230">
        <v>81</v>
      </c>
      <c r="B381" s="231" t="s">
        <v>516</v>
      </c>
      <c r="C381" s="242" t="s">
        <v>517</v>
      </c>
      <c r="D381" s="232" t="s">
        <v>226</v>
      </c>
      <c r="E381" s="233">
        <v>6.3229999999999995E-2</v>
      </c>
      <c r="F381" s="234"/>
      <c r="G381" s="235">
        <f>ROUND(E381*F381,2)</f>
        <v>0</v>
      </c>
      <c r="H381" s="234"/>
      <c r="I381" s="235">
        <f>ROUND(E381*H381,2)</f>
        <v>0</v>
      </c>
      <c r="J381" s="234"/>
      <c r="K381" s="235">
        <f>ROUND(E381*J381,2)</f>
        <v>0</v>
      </c>
      <c r="L381" s="235">
        <v>21</v>
      </c>
      <c r="M381" s="235">
        <f>G381*(1+L381/100)</f>
        <v>0</v>
      </c>
      <c r="N381" s="235">
        <v>1</v>
      </c>
      <c r="O381" s="235">
        <f>ROUND(E381*N381,2)</f>
        <v>0.06</v>
      </c>
      <c r="P381" s="235">
        <v>0</v>
      </c>
      <c r="Q381" s="235">
        <f>ROUND(E381*P381,2)</f>
        <v>0</v>
      </c>
      <c r="R381" s="235" t="s">
        <v>214</v>
      </c>
      <c r="S381" s="235" t="s">
        <v>115</v>
      </c>
      <c r="T381" s="236" t="s">
        <v>115</v>
      </c>
      <c r="U381" s="222">
        <v>0</v>
      </c>
      <c r="V381" s="222">
        <f>ROUND(E381*U381,2)</f>
        <v>0</v>
      </c>
      <c r="W381" s="222"/>
      <c r="X381" s="222" t="s">
        <v>215</v>
      </c>
      <c r="Y381" s="213"/>
      <c r="Z381" s="213"/>
      <c r="AA381" s="213"/>
      <c r="AB381" s="213"/>
      <c r="AC381" s="213"/>
      <c r="AD381" s="213"/>
      <c r="AE381" s="213"/>
      <c r="AF381" s="213"/>
      <c r="AG381" s="213" t="s">
        <v>216</v>
      </c>
      <c r="AH381" s="213"/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outlineLevel="1" x14ac:dyDescent="0.2">
      <c r="A382" s="220"/>
      <c r="B382" s="221"/>
      <c r="C382" s="261" t="s">
        <v>518</v>
      </c>
      <c r="D382" s="248"/>
      <c r="E382" s="249">
        <v>4.3800000000000002E-3</v>
      </c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13"/>
      <c r="Z382" s="213"/>
      <c r="AA382" s="213"/>
      <c r="AB382" s="213"/>
      <c r="AC382" s="213"/>
      <c r="AD382" s="213"/>
      <c r="AE382" s="213"/>
      <c r="AF382" s="213"/>
      <c r="AG382" s="213" t="s">
        <v>154</v>
      </c>
      <c r="AH382" s="213">
        <v>0</v>
      </c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outlineLevel="1" x14ac:dyDescent="0.2">
      <c r="A383" s="220"/>
      <c r="B383" s="221"/>
      <c r="C383" s="261" t="s">
        <v>519</v>
      </c>
      <c r="D383" s="248"/>
      <c r="E383" s="249">
        <v>5.885E-2</v>
      </c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13"/>
      <c r="Z383" s="213"/>
      <c r="AA383" s="213"/>
      <c r="AB383" s="213"/>
      <c r="AC383" s="213"/>
      <c r="AD383" s="213"/>
      <c r="AE383" s="213"/>
      <c r="AF383" s="213"/>
      <c r="AG383" s="213" t="s">
        <v>154</v>
      </c>
      <c r="AH383" s="213">
        <v>0</v>
      </c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outlineLevel="1" x14ac:dyDescent="0.2">
      <c r="A384" s="230">
        <v>82</v>
      </c>
      <c r="B384" s="231" t="s">
        <v>520</v>
      </c>
      <c r="C384" s="242" t="s">
        <v>521</v>
      </c>
      <c r="D384" s="232" t="s">
        <v>226</v>
      </c>
      <c r="E384" s="233">
        <v>0.18546000000000001</v>
      </c>
      <c r="F384" s="234"/>
      <c r="G384" s="235">
        <f>ROUND(E384*F384,2)</f>
        <v>0</v>
      </c>
      <c r="H384" s="234"/>
      <c r="I384" s="235">
        <f>ROUND(E384*H384,2)</f>
        <v>0</v>
      </c>
      <c r="J384" s="234"/>
      <c r="K384" s="235">
        <f>ROUND(E384*J384,2)</f>
        <v>0</v>
      </c>
      <c r="L384" s="235">
        <v>21</v>
      </c>
      <c r="M384" s="235">
        <f>G384*(1+L384/100)</f>
        <v>0</v>
      </c>
      <c r="N384" s="235">
        <v>1</v>
      </c>
      <c r="O384" s="235">
        <f>ROUND(E384*N384,2)</f>
        <v>0.19</v>
      </c>
      <c r="P384" s="235">
        <v>0</v>
      </c>
      <c r="Q384" s="235">
        <f>ROUND(E384*P384,2)</f>
        <v>0</v>
      </c>
      <c r="R384" s="235"/>
      <c r="S384" s="235" t="s">
        <v>221</v>
      </c>
      <c r="T384" s="236" t="s">
        <v>116</v>
      </c>
      <c r="U384" s="222">
        <v>0</v>
      </c>
      <c r="V384" s="222">
        <f>ROUND(E384*U384,2)</f>
        <v>0</v>
      </c>
      <c r="W384" s="222"/>
      <c r="X384" s="222" t="s">
        <v>215</v>
      </c>
      <c r="Y384" s="213"/>
      <c r="Z384" s="213"/>
      <c r="AA384" s="213"/>
      <c r="AB384" s="213"/>
      <c r="AC384" s="213"/>
      <c r="AD384" s="213"/>
      <c r="AE384" s="213"/>
      <c r="AF384" s="213"/>
      <c r="AG384" s="213" t="s">
        <v>216</v>
      </c>
      <c r="AH384" s="213"/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outlineLevel="1" x14ac:dyDescent="0.2">
      <c r="A385" s="220"/>
      <c r="B385" s="221"/>
      <c r="C385" s="243" t="s">
        <v>522</v>
      </c>
      <c r="D385" s="237"/>
      <c r="E385" s="237"/>
      <c r="F385" s="237"/>
      <c r="G385" s="237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13"/>
      <c r="Z385" s="213"/>
      <c r="AA385" s="213"/>
      <c r="AB385" s="213"/>
      <c r="AC385" s="213"/>
      <c r="AD385" s="213"/>
      <c r="AE385" s="213"/>
      <c r="AF385" s="213"/>
      <c r="AG385" s="213" t="s">
        <v>118</v>
      </c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outlineLevel="1" x14ac:dyDescent="0.2">
      <c r="A386" s="220"/>
      <c r="B386" s="221"/>
      <c r="C386" s="261" t="s">
        <v>523</v>
      </c>
      <c r="D386" s="248"/>
      <c r="E386" s="249">
        <v>0.17662</v>
      </c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13"/>
      <c r="Z386" s="213"/>
      <c r="AA386" s="213"/>
      <c r="AB386" s="213"/>
      <c r="AC386" s="213"/>
      <c r="AD386" s="213"/>
      <c r="AE386" s="213"/>
      <c r="AF386" s="213"/>
      <c r="AG386" s="213" t="s">
        <v>154</v>
      </c>
      <c r="AH386" s="213">
        <v>0</v>
      </c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</row>
    <row r="387" spans="1:60" outlineLevel="1" x14ac:dyDescent="0.2">
      <c r="A387" s="220"/>
      <c r="B387" s="221"/>
      <c r="C387" s="262" t="s">
        <v>508</v>
      </c>
      <c r="D387" s="250"/>
      <c r="E387" s="251">
        <v>8.8299999999999993E-3</v>
      </c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13"/>
      <c r="Z387" s="213"/>
      <c r="AA387" s="213"/>
      <c r="AB387" s="213"/>
      <c r="AC387" s="213"/>
      <c r="AD387" s="213"/>
      <c r="AE387" s="213"/>
      <c r="AF387" s="213"/>
      <c r="AG387" s="213" t="s">
        <v>154</v>
      </c>
      <c r="AH387" s="213">
        <v>4</v>
      </c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60" outlineLevel="1" x14ac:dyDescent="0.2">
      <c r="A388" s="230">
        <v>83</v>
      </c>
      <c r="B388" s="231" t="s">
        <v>524</v>
      </c>
      <c r="C388" s="242" t="s">
        <v>525</v>
      </c>
      <c r="D388" s="232" t="s">
        <v>226</v>
      </c>
      <c r="E388" s="233">
        <v>0.30526999999999999</v>
      </c>
      <c r="F388" s="234"/>
      <c r="G388" s="235">
        <f>ROUND(E388*F388,2)</f>
        <v>0</v>
      </c>
      <c r="H388" s="234"/>
      <c r="I388" s="235">
        <f>ROUND(E388*H388,2)</f>
        <v>0</v>
      </c>
      <c r="J388" s="234"/>
      <c r="K388" s="235">
        <f>ROUND(E388*J388,2)</f>
        <v>0</v>
      </c>
      <c r="L388" s="235">
        <v>21</v>
      </c>
      <c r="M388" s="235">
        <f>G388*(1+L388/100)</f>
        <v>0</v>
      </c>
      <c r="N388" s="235">
        <v>0</v>
      </c>
      <c r="O388" s="235">
        <f>ROUND(E388*N388,2)</f>
        <v>0</v>
      </c>
      <c r="P388" s="235">
        <v>0</v>
      </c>
      <c r="Q388" s="235">
        <f>ROUND(E388*P388,2)</f>
        <v>0</v>
      </c>
      <c r="R388" s="235" t="s">
        <v>505</v>
      </c>
      <c r="S388" s="235" t="s">
        <v>115</v>
      </c>
      <c r="T388" s="236" t="s">
        <v>115</v>
      </c>
      <c r="U388" s="222">
        <v>3.327</v>
      </c>
      <c r="V388" s="222">
        <f>ROUND(E388*U388,2)</f>
        <v>1.02</v>
      </c>
      <c r="W388" s="222"/>
      <c r="X388" s="222" t="s">
        <v>290</v>
      </c>
      <c r="Y388" s="213"/>
      <c r="Z388" s="213"/>
      <c r="AA388" s="213"/>
      <c r="AB388" s="213"/>
      <c r="AC388" s="213"/>
      <c r="AD388" s="213"/>
      <c r="AE388" s="213"/>
      <c r="AF388" s="213"/>
      <c r="AG388" s="213" t="s">
        <v>291</v>
      </c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D388" s="213"/>
      <c r="BE388" s="213"/>
      <c r="BF388" s="213"/>
      <c r="BG388" s="213"/>
      <c r="BH388" s="213"/>
    </row>
    <row r="389" spans="1:60" outlineLevel="1" x14ac:dyDescent="0.2">
      <c r="A389" s="220"/>
      <c r="B389" s="221"/>
      <c r="C389" s="260" t="s">
        <v>304</v>
      </c>
      <c r="D389" s="252"/>
      <c r="E389" s="252"/>
      <c r="F389" s="252"/>
      <c r="G389" s="25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13"/>
      <c r="Z389" s="213"/>
      <c r="AA389" s="213"/>
      <c r="AB389" s="213"/>
      <c r="AC389" s="213"/>
      <c r="AD389" s="213"/>
      <c r="AE389" s="213"/>
      <c r="AF389" s="213"/>
      <c r="AG389" s="213" t="s">
        <v>152</v>
      </c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x14ac:dyDescent="0.2">
      <c r="A390" s="224" t="s">
        <v>110</v>
      </c>
      <c r="B390" s="225" t="s">
        <v>79</v>
      </c>
      <c r="C390" s="241" t="s">
        <v>80</v>
      </c>
      <c r="D390" s="226"/>
      <c r="E390" s="227"/>
      <c r="F390" s="228"/>
      <c r="G390" s="228">
        <f>SUMIF(AG391:AG476,"&lt;&gt;NOR",G391:G476)</f>
        <v>0</v>
      </c>
      <c r="H390" s="228"/>
      <c r="I390" s="228">
        <f>SUM(I391:I476)</f>
        <v>0</v>
      </c>
      <c r="J390" s="228"/>
      <c r="K390" s="228">
        <f>SUM(K391:K476)</f>
        <v>0</v>
      </c>
      <c r="L390" s="228"/>
      <c r="M390" s="228">
        <f>SUM(M391:M476)</f>
        <v>0</v>
      </c>
      <c r="N390" s="228"/>
      <c r="O390" s="228">
        <f>SUM(O391:O476)</f>
        <v>0.21000000000000002</v>
      </c>
      <c r="P390" s="228"/>
      <c r="Q390" s="228">
        <f>SUM(Q391:Q476)</f>
        <v>0</v>
      </c>
      <c r="R390" s="228"/>
      <c r="S390" s="228"/>
      <c r="T390" s="229"/>
      <c r="U390" s="223"/>
      <c r="V390" s="223">
        <f>SUM(V391:V476)</f>
        <v>110.00999999999999</v>
      </c>
      <c r="W390" s="223"/>
      <c r="X390" s="223"/>
      <c r="AG390" t="s">
        <v>111</v>
      </c>
    </row>
    <row r="391" spans="1:60" outlineLevel="1" x14ac:dyDescent="0.2">
      <c r="A391" s="230">
        <v>84</v>
      </c>
      <c r="B391" s="231" t="s">
        <v>526</v>
      </c>
      <c r="C391" s="242" t="s">
        <v>527</v>
      </c>
      <c r="D391" s="232" t="s">
        <v>190</v>
      </c>
      <c r="E391" s="233">
        <v>7.2534400000000003</v>
      </c>
      <c r="F391" s="234"/>
      <c r="G391" s="235">
        <f>ROUND(E391*F391,2)</f>
        <v>0</v>
      </c>
      <c r="H391" s="234"/>
      <c r="I391" s="235">
        <f>ROUND(E391*H391,2)</f>
        <v>0</v>
      </c>
      <c r="J391" s="234"/>
      <c r="K391" s="235">
        <f>ROUND(E391*J391,2)</f>
        <v>0</v>
      </c>
      <c r="L391" s="235">
        <v>21</v>
      </c>
      <c r="M391" s="235">
        <f>G391*(1+L391/100)</f>
        <v>0</v>
      </c>
      <c r="N391" s="235">
        <v>2.7999999999999998E-4</v>
      </c>
      <c r="O391" s="235">
        <f>ROUND(E391*N391,2)</f>
        <v>0</v>
      </c>
      <c r="P391" s="235">
        <v>0</v>
      </c>
      <c r="Q391" s="235">
        <f>ROUND(E391*P391,2)</f>
        <v>0</v>
      </c>
      <c r="R391" s="235" t="s">
        <v>528</v>
      </c>
      <c r="S391" s="235" t="s">
        <v>115</v>
      </c>
      <c r="T391" s="236" t="s">
        <v>115</v>
      </c>
      <c r="U391" s="222">
        <v>0.307</v>
      </c>
      <c r="V391" s="222">
        <f>ROUND(E391*U391,2)</f>
        <v>2.23</v>
      </c>
      <c r="W391" s="222"/>
      <c r="X391" s="222" t="s">
        <v>149</v>
      </c>
      <c r="Y391" s="213"/>
      <c r="Z391" s="213"/>
      <c r="AA391" s="213"/>
      <c r="AB391" s="213"/>
      <c r="AC391" s="213"/>
      <c r="AD391" s="213"/>
      <c r="AE391" s="213"/>
      <c r="AF391" s="213"/>
      <c r="AG391" s="213" t="s">
        <v>150</v>
      </c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outlineLevel="1" x14ac:dyDescent="0.2">
      <c r="A392" s="220"/>
      <c r="B392" s="221"/>
      <c r="C392" s="243" t="s">
        <v>529</v>
      </c>
      <c r="D392" s="237"/>
      <c r="E392" s="237"/>
      <c r="F392" s="237"/>
      <c r="G392" s="237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13"/>
      <c r="Z392" s="213"/>
      <c r="AA392" s="213"/>
      <c r="AB392" s="213"/>
      <c r="AC392" s="213"/>
      <c r="AD392" s="213"/>
      <c r="AE392" s="213"/>
      <c r="AF392" s="213"/>
      <c r="AG392" s="213" t="s">
        <v>118</v>
      </c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outlineLevel="1" x14ac:dyDescent="0.2">
      <c r="A393" s="220"/>
      <c r="B393" s="221"/>
      <c r="C393" s="261" t="s">
        <v>530</v>
      </c>
      <c r="D393" s="248"/>
      <c r="E393" s="249">
        <v>7.2534400000000003</v>
      </c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13"/>
      <c r="Z393" s="213"/>
      <c r="AA393" s="213"/>
      <c r="AB393" s="213"/>
      <c r="AC393" s="213"/>
      <c r="AD393" s="213"/>
      <c r="AE393" s="213"/>
      <c r="AF393" s="213"/>
      <c r="AG393" s="213" t="s">
        <v>154</v>
      </c>
      <c r="AH393" s="213">
        <v>5</v>
      </c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outlineLevel="1" x14ac:dyDescent="0.2">
      <c r="A394" s="230">
        <v>85</v>
      </c>
      <c r="B394" s="231" t="s">
        <v>531</v>
      </c>
      <c r="C394" s="242" t="s">
        <v>532</v>
      </c>
      <c r="D394" s="232" t="s">
        <v>190</v>
      </c>
      <c r="E394" s="233">
        <v>7.2534400000000003</v>
      </c>
      <c r="F394" s="234"/>
      <c r="G394" s="235">
        <f>ROUND(E394*F394,2)</f>
        <v>0</v>
      </c>
      <c r="H394" s="234"/>
      <c r="I394" s="235">
        <f>ROUND(E394*H394,2)</f>
        <v>0</v>
      </c>
      <c r="J394" s="234"/>
      <c r="K394" s="235">
        <f>ROUND(E394*J394,2)</f>
        <v>0</v>
      </c>
      <c r="L394" s="235">
        <v>21</v>
      </c>
      <c r="M394" s="235">
        <f>G394*(1+L394/100)</f>
        <v>0</v>
      </c>
      <c r="N394" s="235">
        <v>8.0000000000000007E-5</v>
      </c>
      <c r="O394" s="235">
        <f>ROUND(E394*N394,2)</f>
        <v>0</v>
      </c>
      <c r="P394" s="235">
        <v>0</v>
      </c>
      <c r="Q394" s="235">
        <f>ROUND(E394*P394,2)</f>
        <v>0</v>
      </c>
      <c r="R394" s="235" t="s">
        <v>528</v>
      </c>
      <c r="S394" s="235" t="s">
        <v>115</v>
      </c>
      <c r="T394" s="236" t="s">
        <v>115</v>
      </c>
      <c r="U394" s="222">
        <v>0.156</v>
      </c>
      <c r="V394" s="222">
        <f>ROUND(E394*U394,2)</f>
        <v>1.1299999999999999</v>
      </c>
      <c r="W394" s="222"/>
      <c r="X394" s="222" t="s">
        <v>149</v>
      </c>
      <c r="Y394" s="213"/>
      <c r="Z394" s="213"/>
      <c r="AA394" s="213"/>
      <c r="AB394" s="213"/>
      <c r="AC394" s="213"/>
      <c r="AD394" s="213"/>
      <c r="AE394" s="213"/>
      <c r="AF394" s="213"/>
      <c r="AG394" s="213" t="s">
        <v>150</v>
      </c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outlineLevel="1" x14ac:dyDescent="0.2">
      <c r="A395" s="220"/>
      <c r="B395" s="221"/>
      <c r="C395" s="261" t="s">
        <v>533</v>
      </c>
      <c r="D395" s="248"/>
      <c r="E395" s="249">
        <v>5.1071999999999997</v>
      </c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13"/>
      <c r="Z395" s="213"/>
      <c r="AA395" s="213"/>
      <c r="AB395" s="213"/>
      <c r="AC395" s="213"/>
      <c r="AD395" s="213"/>
      <c r="AE395" s="213"/>
      <c r="AF395" s="213"/>
      <c r="AG395" s="213" t="s">
        <v>154</v>
      </c>
      <c r="AH395" s="213">
        <v>0</v>
      </c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outlineLevel="1" x14ac:dyDescent="0.2">
      <c r="A396" s="220"/>
      <c r="B396" s="221"/>
      <c r="C396" s="261" t="s">
        <v>534</v>
      </c>
      <c r="D396" s="248"/>
      <c r="E396" s="249">
        <v>0.17327999999999999</v>
      </c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13"/>
      <c r="Z396" s="213"/>
      <c r="AA396" s="213"/>
      <c r="AB396" s="213"/>
      <c r="AC396" s="213"/>
      <c r="AD396" s="213"/>
      <c r="AE396" s="213"/>
      <c r="AF396" s="213"/>
      <c r="AG396" s="213" t="s">
        <v>154</v>
      </c>
      <c r="AH396" s="213">
        <v>0</v>
      </c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outlineLevel="1" x14ac:dyDescent="0.2">
      <c r="A397" s="220"/>
      <c r="B397" s="221"/>
      <c r="C397" s="261" t="s">
        <v>535</v>
      </c>
      <c r="D397" s="248"/>
      <c r="E397" s="249">
        <v>1.97296</v>
      </c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13"/>
      <c r="Z397" s="213"/>
      <c r="AA397" s="213"/>
      <c r="AB397" s="213"/>
      <c r="AC397" s="213"/>
      <c r="AD397" s="213"/>
      <c r="AE397" s="213"/>
      <c r="AF397" s="213"/>
      <c r="AG397" s="213" t="s">
        <v>154</v>
      </c>
      <c r="AH397" s="213">
        <v>0</v>
      </c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outlineLevel="1" x14ac:dyDescent="0.2">
      <c r="A398" s="230">
        <v>86</v>
      </c>
      <c r="B398" s="231" t="s">
        <v>536</v>
      </c>
      <c r="C398" s="242" t="s">
        <v>537</v>
      </c>
      <c r="D398" s="232" t="s">
        <v>190</v>
      </c>
      <c r="E398" s="233">
        <v>431.80380000000002</v>
      </c>
      <c r="F398" s="234"/>
      <c r="G398" s="235">
        <f>ROUND(E398*F398,2)</f>
        <v>0</v>
      </c>
      <c r="H398" s="234"/>
      <c r="I398" s="235">
        <f>ROUND(E398*H398,2)</f>
        <v>0</v>
      </c>
      <c r="J398" s="234"/>
      <c r="K398" s="235">
        <f>ROUND(E398*J398,2)</f>
        <v>0</v>
      </c>
      <c r="L398" s="235">
        <v>21</v>
      </c>
      <c r="M398" s="235">
        <f>G398*(1+L398/100)</f>
        <v>0</v>
      </c>
      <c r="N398" s="235">
        <v>3.2000000000000003E-4</v>
      </c>
      <c r="O398" s="235">
        <f>ROUND(E398*N398,2)</f>
        <v>0.14000000000000001</v>
      </c>
      <c r="P398" s="235">
        <v>0</v>
      </c>
      <c r="Q398" s="235">
        <f>ROUND(E398*P398,2)</f>
        <v>0</v>
      </c>
      <c r="R398" s="235" t="s">
        <v>528</v>
      </c>
      <c r="S398" s="235" t="s">
        <v>115</v>
      </c>
      <c r="T398" s="236" t="s">
        <v>115</v>
      </c>
      <c r="U398" s="222">
        <v>9.7000000000000003E-2</v>
      </c>
      <c r="V398" s="222">
        <f>ROUND(E398*U398,2)</f>
        <v>41.88</v>
      </c>
      <c r="W398" s="222"/>
      <c r="X398" s="222" t="s">
        <v>149</v>
      </c>
      <c r="Y398" s="213"/>
      <c r="Z398" s="213"/>
      <c r="AA398" s="213"/>
      <c r="AB398" s="213"/>
      <c r="AC398" s="213"/>
      <c r="AD398" s="213"/>
      <c r="AE398" s="213"/>
      <c r="AF398" s="213"/>
      <c r="AG398" s="213" t="s">
        <v>150</v>
      </c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D398" s="213"/>
      <c r="BE398" s="213"/>
      <c r="BF398" s="213"/>
      <c r="BG398" s="213"/>
      <c r="BH398" s="213"/>
    </row>
    <row r="399" spans="1:60" outlineLevel="1" x14ac:dyDescent="0.2">
      <c r="A399" s="220"/>
      <c r="B399" s="221"/>
      <c r="C399" s="260" t="s">
        <v>538</v>
      </c>
      <c r="D399" s="252"/>
      <c r="E399" s="252"/>
      <c r="F399" s="252"/>
      <c r="G399" s="25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13"/>
      <c r="Z399" s="213"/>
      <c r="AA399" s="213"/>
      <c r="AB399" s="213"/>
      <c r="AC399" s="213"/>
      <c r="AD399" s="213"/>
      <c r="AE399" s="213"/>
      <c r="AF399" s="213"/>
      <c r="AG399" s="213" t="s">
        <v>152</v>
      </c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</row>
    <row r="400" spans="1:60" outlineLevel="1" x14ac:dyDescent="0.2">
      <c r="A400" s="220"/>
      <c r="B400" s="221"/>
      <c r="C400" s="261" t="s">
        <v>539</v>
      </c>
      <c r="D400" s="248"/>
      <c r="E400" s="249">
        <v>431.80380000000002</v>
      </c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13"/>
      <c r="Z400" s="213"/>
      <c r="AA400" s="213"/>
      <c r="AB400" s="213"/>
      <c r="AC400" s="213"/>
      <c r="AD400" s="213"/>
      <c r="AE400" s="213"/>
      <c r="AF400" s="213"/>
      <c r="AG400" s="213" t="s">
        <v>154</v>
      </c>
      <c r="AH400" s="213">
        <v>5</v>
      </c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ht="22.5" outlineLevel="1" x14ac:dyDescent="0.2">
      <c r="A401" s="230">
        <v>87</v>
      </c>
      <c r="B401" s="231" t="s">
        <v>540</v>
      </c>
      <c r="C401" s="242" t="s">
        <v>541</v>
      </c>
      <c r="D401" s="232" t="s">
        <v>190</v>
      </c>
      <c r="E401" s="233">
        <v>431.80380000000002</v>
      </c>
      <c r="F401" s="234"/>
      <c r="G401" s="235">
        <f>ROUND(E401*F401,2)</f>
        <v>0</v>
      </c>
      <c r="H401" s="234"/>
      <c r="I401" s="235">
        <f>ROUND(E401*H401,2)</f>
        <v>0</v>
      </c>
      <c r="J401" s="234"/>
      <c r="K401" s="235">
        <f>ROUND(E401*J401,2)</f>
        <v>0</v>
      </c>
      <c r="L401" s="235">
        <v>21</v>
      </c>
      <c r="M401" s="235">
        <f>G401*(1+L401/100)</f>
        <v>0</v>
      </c>
      <c r="N401" s="235">
        <v>1.6000000000000001E-4</v>
      </c>
      <c r="O401" s="235">
        <f>ROUND(E401*N401,2)</f>
        <v>7.0000000000000007E-2</v>
      </c>
      <c r="P401" s="235">
        <v>0</v>
      </c>
      <c r="Q401" s="235">
        <f>ROUND(E401*P401,2)</f>
        <v>0</v>
      </c>
      <c r="R401" s="235" t="s">
        <v>528</v>
      </c>
      <c r="S401" s="235" t="s">
        <v>115</v>
      </c>
      <c r="T401" s="236" t="s">
        <v>115</v>
      </c>
      <c r="U401" s="222">
        <v>0.15</v>
      </c>
      <c r="V401" s="222">
        <f>ROUND(E401*U401,2)</f>
        <v>64.77</v>
      </c>
      <c r="W401" s="222"/>
      <c r="X401" s="222" t="s">
        <v>149</v>
      </c>
      <c r="Y401" s="213"/>
      <c r="Z401" s="213"/>
      <c r="AA401" s="213"/>
      <c r="AB401" s="213"/>
      <c r="AC401" s="213"/>
      <c r="AD401" s="213"/>
      <c r="AE401" s="213"/>
      <c r="AF401" s="213"/>
      <c r="AG401" s="213" t="s">
        <v>150</v>
      </c>
      <c r="AH401" s="213"/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outlineLevel="1" x14ac:dyDescent="0.2">
      <c r="A402" s="220"/>
      <c r="B402" s="221"/>
      <c r="C402" s="260" t="s">
        <v>542</v>
      </c>
      <c r="D402" s="252"/>
      <c r="E402" s="252"/>
      <c r="F402" s="252"/>
      <c r="G402" s="25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13"/>
      <c r="Z402" s="213"/>
      <c r="AA402" s="213"/>
      <c r="AB402" s="213"/>
      <c r="AC402" s="213"/>
      <c r="AD402" s="213"/>
      <c r="AE402" s="213"/>
      <c r="AF402" s="213"/>
      <c r="AG402" s="213" t="s">
        <v>152</v>
      </c>
      <c r="AH402" s="213"/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outlineLevel="1" x14ac:dyDescent="0.2">
      <c r="A403" s="220"/>
      <c r="B403" s="221"/>
      <c r="C403" s="244" t="s">
        <v>543</v>
      </c>
      <c r="D403" s="239"/>
      <c r="E403" s="239"/>
      <c r="F403" s="239"/>
      <c r="G403" s="239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13"/>
      <c r="Z403" s="213"/>
      <c r="AA403" s="213"/>
      <c r="AB403" s="213"/>
      <c r="AC403" s="213"/>
      <c r="AD403" s="213"/>
      <c r="AE403" s="213"/>
      <c r="AF403" s="213"/>
      <c r="AG403" s="213" t="s">
        <v>118</v>
      </c>
      <c r="AH403" s="213"/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60" outlineLevel="1" x14ac:dyDescent="0.2">
      <c r="A404" s="220"/>
      <c r="B404" s="221"/>
      <c r="C404" s="261" t="s">
        <v>443</v>
      </c>
      <c r="D404" s="248"/>
      <c r="E404" s="249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13"/>
      <c r="Z404" s="213"/>
      <c r="AA404" s="213"/>
      <c r="AB404" s="213"/>
      <c r="AC404" s="213"/>
      <c r="AD404" s="213"/>
      <c r="AE404" s="213"/>
      <c r="AF404" s="213"/>
      <c r="AG404" s="213" t="s">
        <v>154</v>
      </c>
      <c r="AH404" s="213">
        <v>0</v>
      </c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</row>
    <row r="405" spans="1:60" outlineLevel="1" x14ac:dyDescent="0.2">
      <c r="A405" s="220"/>
      <c r="B405" s="221"/>
      <c r="C405" s="261" t="s">
        <v>544</v>
      </c>
      <c r="D405" s="248"/>
      <c r="E405" s="249">
        <v>1.7984</v>
      </c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13"/>
      <c r="Z405" s="213"/>
      <c r="AA405" s="213"/>
      <c r="AB405" s="213"/>
      <c r="AC405" s="213"/>
      <c r="AD405" s="213"/>
      <c r="AE405" s="213"/>
      <c r="AF405" s="213"/>
      <c r="AG405" s="213" t="s">
        <v>154</v>
      </c>
      <c r="AH405" s="213">
        <v>0</v>
      </c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outlineLevel="1" x14ac:dyDescent="0.2">
      <c r="A406" s="220"/>
      <c r="B406" s="221"/>
      <c r="C406" s="261" t="s">
        <v>545</v>
      </c>
      <c r="D406" s="248"/>
      <c r="E406" s="249">
        <v>2.6252800000000001</v>
      </c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13"/>
      <c r="Z406" s="213"/>
      <c r="AA406" s="213"/>
      <c r="AB406" s="213"/>
      <c r="AC406" s="213"/>
      <c r="AD406" s="213"/>
      <c r="AE406" s="213"/>
      <c r="AF406" s="213"/>
      <c r="AG406" s="213" t="s">
        <v>154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outlineLevel="1" x14ac:dyDescent="0.2">
      <c r="A407" s="220"/>
      <c r="B407" s="221"/>
      <c r="C407" s="261" t="s">
        <v>546</v>
      </c>
      <c r="D407" s="248"/>
      <c r="E407" s="249">
        <v>13.363200000000001</v>
      </c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13"/>
      <c r="Z407" s="213"/>
      <c r="AA407" s="213"/>
      <c r="AB407" s="213"/>
      <c r="AC407" s="213"/>
      <c r="AD407" s="213"/>
      <c r="AE407" s="213"/>
      <c r="AF407" s="213"/>
      <c r="AG407" s="213" t="s">
        <v>154</v>
      </c>
      <c r="AH407" s="213">
        <v>0</v>
      </c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outlineLevel="1" x14ac:dyDescent="0.2">
      <c r="A408" s="220"/>
      <c r="B408" s="221"/>
      <c r="C408" s="261" t="s">
        <v>547</v>
      </c>
      <c r="D408" s="248"/>
      <c r="E408" s="249">
        <v>5.0815999999999999</v>
      </c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13"/>
      <c r="Z408" s="213"/>
      <c r="AA408" s="213"/>
      <c r="AB408" s="213"/>
      <c r="AC408" s="213"/>
      <c r="AD408" s="213"/>
      <c r="AE408" s="213"/>
      <c r="AF408" s="213"/>
      <c r="AG408" s="213" t="s">
        <v>154</v>
      </c>
      <c r="AH408" s="213">
        <v>0</v>
      </c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</row>
    <row r="409" spans="1:60" outlineLevel="1" x14ac:dyDescent="0.2">
      <c r="A409" s="220"/>
      <c r="B409" s="221"/>
      <c r="C409" s="261" t="s">
        <v>548</v>
      </c>
      <c r="D409" s="248"/>
      <c r="E409" s="249">
        <v>0.76800000000000002</v>
      </c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13"/>
      <c r="Z409" s="213"/>
      <c r="AA409" s="213"/>
      <c r="AB409" s="213"/>
      <c r="AC409" s="213"/>
      <c r="AD409" s="213"/>
      <c r="AE409" s="213"/>
      <c r="AF409" s="213"/>
      <c r="AG409" s="213" t="s">
        <v>154</v>
      </c>
      <c r="AH409" s="213">
        <v>0</v>
      </c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outlineLevel="1" x14ac:dyDescent="0.2">
      <c r="A410" s="220"/>
      <c r="B410" s="221"/>
      <c r="C410" s="261" t="s">
        <v>549</v>
      </c>
      <c r="D410" s="248"/>
      <c r="E410" s="249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13"/>
      <c r="Z410" s="213"/>
      <c r="AA410" s="213"/>
      <c r="AB410" s="213"/>
      <c r="AC410" s="213"/>
      <c r="AD410" s="213"/>
      <c r="AE410" s="213"/>
      <c r="AF410" s="213"/>
      <c r="AG410" s="213" t="s">
        <v>154</v>
      </c>
      <c r="AH410" s="213">
        <v>0</v>
      </c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3"/>
      <c r="BC410" s="213"/>
      <c r="BD410" s="213"/>
      <c r="BE410" s="213"/>
      <c r="BF410" s="213"/>
      <c r="BG410" s="213"/>
      <c r="BH410" s="213"/>
    </row>
    <row r="411" spans="1:60" outlineLevel="1" x14ac:dyDescent="0.2">
      <c r="A411" s="220"/>
      <c r="B411" s="221"/>
      <c r="C411" s="261" t="s">
        <v>550</v>
      </c>
      <c r="D411" s="248"/>
      <c r="E411" s="249">
        <v>10.613759999999999</v>
      </c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13"/>
      <c r="Z411" s="213"/>
      <c r="AA411" s="213"/>
      <c r="AB411" s="213"/>
      <c r="AC411" s="213"/>
      <c r="AD411" s="213"/>
      <c r="AE411" s="213"/>
      <c r="AF411" s="213"/>
      <c r="AG411" s="213" t="s">
        <v>154</v>
      </c>
      <c r="AH411" s="213">
        <v>0</v>
      </c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</row>
    <row r="412" spans="1:60" outlineLevel="1" x14ac:dyDescent="0.2">
      <c r="A412" s="220"/>
      <c r="B412" s="221"/>
      <c r="C412" s="261" t="s">
        <v>551</v>
      </c>
      <c r="D412" s="248"/>
      <c r="E412" s="249">
        <v>3.2256</v>
      </c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13"/>
      <c r="Z412" s="213"/>
      <c r="AA412" s="213"/>
      <c r="AB412" s="213"/>
      <c r="AC412" s="213"/>
      <c r="AD412" s="213"/>
      <c r="AE412" s="213"/>
      <c r="AF412" s="213"/>
      <c r="AG412" s="213" t="s">
        <v>154</v>
      </c>
      <c r="AH412" s="213">
        <v>0</v>
      </c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</row>
    <row r="413" spans="1:60" outlineLevel="1" x14ac:dyDescent="0.2">
      <c r="A413" s="220"/>
      <c r="B413" s="221"/>
      <c r="C413" s="261" t="s">
        <v>387</v>
      </c>
      <c r="D413" s="248"/>
      <c r="E413" s="249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13"/>
      <c r="Z413" s="213"/>
      <c r="AA413" s="213"/>
      <c r="AB413" s="213"/>
      <c r="AC413" s="213"/>
      <c r="AD413" s="213"/>
      <c r="AE413" s="213"/>
      <c r="AF413" s="213"/>
      <c r="AG413" s="213" t="s">
        <v>154</v>
      </c>
      <c r="AH413" s="213">
        <v>0</v>
      </c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  <c r="BH413" s="213"/>
    </row>
    <row r="414" spans="1:60" outlineLevel="1" x14ac:dyDescent="0.2">
      <c r="A414" s="220"/>
      <c r="B414" s="221"/>
      <c r="C414" s="261" t="s">
        <v>552</v>
      </c>
      <c r="D414" s="248"/>
      <c r="E414" s="249">
        <v>0.73080000000000001</v>
      </c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13"/>
      <c r="Z414" s="213"/>
      <c r="AA414" s="213"/>
      <c r="AB414" s="213"/>
      <c r="AC414" s="213"/>
      <c r="AD414" s="213"/>
      <c r="AE414" s="213"/>
      <c r="AF414" s="213"/>
      <c r="AG414" s="213" t="s">
        <v>154</v>
      </c>
      <c r="AH414" s="213">
        <v>0</v>
      </c>
      <c r="AI414" s="213"/>
      <c r="AJ414" s="213"/>
      <c r="AK414" s="213"/>
      <c r="AL414" s="213"/>
      <c r="AM414" s="213"/>
      <c r="AN414" s="213"/>
      <c r="AO414" s="213"/>
      <c r="AP414" s="213"/>
      <c r="AQ414" s="213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  <c r="BH414" s="213"/>
    </row>
    <row r="415" spans="1:60" outlineLevel="1" x14ac:dyDescent="0.2">
      <c r="A415" s="220"/>
      <c r="B415" s="221"/>
      <c r="C415" s="261" t="s">
        <v>553</v>
      </c>
      <c r="D415" s="248"/>
      <c r="E415" s="249">
        <v>1.1648000000000001</v>
      </c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13"/>
      <c r="Z415" s="213"/>
      <c r="AA415" s="213"/>
      <c r="AB415" s="213"/>
      <c r="AC415" s="213"/>
      <c r="AD415" s="213"/>
      <c r="AE415" s="213"/>
      <c r="AF415" s="213"/>
      <c r="AG415" s="213" t="s">
        <v>154</v>
      </c>
      <c r="AH415" s="213">
        <v>0</v>
      </c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3"/>
      <c r="BB415" s="213"/>
      <c r="BC415" s="213"/>
      <c r="BD415" s="213"/>
      <c r="BE415" s="213"/>
      <c r="BF415" s="213"/>
      <c r="BG415" s="213"/>
      <c r="BH415" s="213"/>
    </row>
    <row r="416" spans="1:60" outlineLevel="1" x14ac:dyDescent="0.2">
      <c r="A416" s="220"/>
      <c r="B416" s="221"/>
      <c r="C416" s="261" t="s">
        <v>554</v>
      </c>
      <c r="D416" s="248"/>
      <c r="E416" s="249">
        <v>0.99680000000000002</v>
      </c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13"/>
      <c r="Z416" s="213"/>
      <c r="AA416" s="213"/>
      <c r="AB416" s="213"/>
      <c r="AC416" s="213"/>
      <c r="AD416" s="213"/>
      <c r="AE416" s="213"/>
      <c r="AF416" s="213"/>
      <c r="AG416" s="213" t="s">
        <v>154</v>
      </c>
      <c r="AH416" s="213">
        <v>0</v>
      </c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  <c r="BH416" s="213"/>
    </row>
    <row r="417" spans="1:60" outlineLevel="1" x14ac:dyDescent="0.2">
      <c r="A417" s="220"/>
      <c r="B417" s="221"/>
      <c r="C417" s="261" t="s">
        <v>555</v>
      </c>
      <c r="D417" s="248"/>
      <c r="E417" s="249">
        <v>2.4847999999999999</v>
      </c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13"/>
      <c r="Z417" s="213"/>
      <c r="AA417" s="213"/>
      <c r="AB417" s="213"/>
      <c r="AC417" s="213"/>
      <c r="AD417" s="213"/>
      <c r="AE417" s="213"/>
      <c r="AF417" s="213"/>
      <c r="AG417" s="213" t="s">
        <v>154</v>
      </c>
      <c r="AH417" s="213">
        <v>0</v>
      </c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</row>
    <row r="418" spans="1:60" outlineLevel="1" x14ac:dyDescent="0.2">
      <c r="A418" s="220"/>
      <c r="B418" s="221"/>
      <c r="C418" s="261" t="s">
        <v>556</v>
      </c>
      <c r="D418" s="248"/>
      <c r="E418" s="249">
        <v>3.7008000000000001</v>
      </c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13"/>
      <c r="Z418" s="213"/>
      <c r="AA418" s="213"/>
      <c r="AB418" s="213"/>
      <c r="AC418" s="213"/>
      <c r="AD418" s="213"/>
      <c r="AE418" s="213"/>
      <c r="AF418" s="213"/>
      <c r="AG418" s="213" t="s">
        <v>154</v>
      </c>
      <c r="AH418" s="213">
        <v>0</v>
      </c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3"/>
      <c r="AZ418" s="213"/>
      <c r="BA418" s="213"/>
      <c r="BB418" s="213"/>
      <c r="BC418" s="213"/>
      <c r="BD418" s="213"/>
      <c r="BE418" s="213"/>
      <c r="BF418" s="213"/>
      <c r="BG418" s="213"/>
      <c r="BH418" s="213"/>
    </row>
    <row r="419" spans="1:60" outlineLevel="1" x14ac:dyDescent="0.2">
      <c r="A419" s="220"/>
      <c r="B419" s="221"/>
      <c r="C419" s="261" t="s">
        <v>557</v>
      </c>
      <c r="D419" s="248"/>
      <c r="E419" s="249">
        <v>3.9567999999999999</v>
      </c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13"/>
      <c r="Z419" s="213"/>
      <c r="AA419" s="213"/>
      <c r="AB419" s="213"/>
      <c r="AC419" s="213"/>
      <c r="AD419" s="213"/>
      <c r="AE419" s="213"/>
      <c r="AF419" s="213"/>
      <c r="AG419" s="213" t="s">
        <v>154</v>
      </c>
      <c r="AH419" s="213">
        <v>0</v>
      </c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D419" s="213"/>
      <c r="BE419" s="213"/>
      <c r="BF419" s="213"/>
      <c r="BG419" s="213"/>
      <c r="BH419" s="213"/>
    </row>
    <row r="420" spans="1:60" outlineLevel="1" x14ac:dyDescent="0.2">
      <c r="A420" s="220"/>
      <c r="B420" s="221"/>
      <c r="C420" s="261" t="s">
        <v>558</v>
      </c>
      <c r="D420" s="248"/>
      <c r="E420" s="249">
        <v>5.0048000000000004</v>
      </c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13"/>
      <c r="Z420" s="213"/>
      <c r="AA420" s="213"/>
      <c r="AB420" s="213"/>
      <c r="AC420" s="213"/>
      <c r="AD420" s="213"/>
      <c r="AE420" s="213"/>
      <c r="AF420" s="213"/>
      <c r="AG420" s="213" t="s">
        <v>154</v>
      </c>
      <c r="AH420" s="213">
        <v>0</v>
      </c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3"/>
      <c r="AZ420" s="213"/>
      <c r="BA420" s="213"/>
      <c r="BB420" s="213"/>
      <c r="BC420" s="213"/>
      <c r="BD420" s="213"/>
      <c r="BE420" s="213"/>
      <c r="BF420" s="213"/>
      <c r="BG420" s="213"/>
      <c r="BH420" s="213"/>
    </row>
    <row r="421" spans="1:60" outlineLevel="1" x14ac:dyDescent="0.2">
      <c r="A421" s="220"/>
      <c r="B421" s="221"/>
      <c r="C421" s="261" t="s">
        <v>382</v>
      </c>
      <c r="D421" s="248"/>
      <c r="E421" s="249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13"/>
      <c r="Z421" s="213"/>
      <c r="AA421" s="213"/>
      <c r="AB421" s="213"/>
      <c r="AC421" s="213"/>
      <c r="AD421" s="213"/>
      <c r="AE421" s="213"/>
      <c r="AF421" s="213"/>
      <c r="AG421" s="213" t="s">
        <v>154</v>
      </c>
      <c r="AH421" s="213">
        <v>0</v>
      </c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D421" s="213"/>
      <c r="BE421" s="213"/>
      <c r="BF421" s="213"/>
      <c r="BG421" s="213"/>
      <c r="BH421" s="213"/>
    </row>
    <row r="422" spans="1:60" outlineLevel="1" x14ac:dyDescent="0.2">
      <c r="A422" s="220"/>
      <c r="B422" s="221"/>
      <c r="C422" s="261" t="s">
        <v>559</v>
      </c>
      <c r="D422" s="248"/>
      <c r="E422" s="249">
        <v>2.2080000000000002</v>
      </c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13"/>
      <c r="Z422" s="213"/>
      <c r="AA422" s="213"/>
      <c r="AB422" s="213"/>
      <c r="AC422" s="213"/>
      <c r="AD422" s="213"/>
      <c r="AE422" s="213"/>
      <c r="AF422" s="213"/>
      <c r="AG422" s="213" t="s">
        <v>154</v>
      </c>
      <c r="AH422" s="213">
        <v>0</v>
      </c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D422" s="213"/>
      <c r="BE422" s="213"/>
      <c r="BF422" s="213"/>
      <c r="BG422" s="213"/>
      <c r="BH422" s="213"/>
    </row>
    <row r="423" spans="1:60" outlineLevel="1" x14ac:dyDescent="0.2">
      <c r="A423" s="220"/>
      <c r="B423" s="221"/>
      <c r="C423" s="261" t="s">
        <v>560</v>
      </c>
      <c r="D423" s="248"/>
      <c r="E423" s="249">
        <v>14.276</v>
      </c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13"/>
      <c r="Z423" s="213"/>
      <c r="AA423" s="213"/>
      <c r="AB423" s="213"/>
      <c r="AC423" s="213"/>
      <c r="AD423" s="213"/>
      <c r="AE423" s="213"/>
      <c r="AF423" s="213"/>
      <c r="AG423" s="213" t="s">
        <v>154</v>
      </c>
      <c r="AH423" s="213">
        <v>0</v>
      </c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13"/>
      <c r="BB423" s="213"/>
      <c r="BC423" s="213"/>
      <c r="BD423" s="213"/>
      <c r="BE423" s="213"/>
      <c r="BF423" s="213"/>
      <c r="BG423" s="213"/>
      <c r="BH423" s="213"/>
    </row>
    <row r="424" spans="1:60" outlineLevel="1" x14ac:dyDescent="0.2">
      <c r="A424" s="220"/>
      <c r="B424" s="221"/>
      <c r="C424" s="261" t="s">
        <v>496</v>
      </c>
      <c r="D424" s="248"/>
      <c r="E424" s="249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13"/>
      <c r="Z424" s="213"/>
      <c r="AA424" s="213"/>
      <c r="AB424" s="213"/>
      <c r="AC424" s="213"/>
      <c r="AD424" s="213"/>
      <c r="AE424" s="213"/>
      <c r="AF424" s="213"/>
      <c r="AG424" s="213" t="s">
        <v>154</v>
      </c>
      <c r="AH424" s="213">
        <v>0</v>
      </c>
      <c r="AI424" s="213"/>
      <c r="AJ424" s="213"/>
      <c r="AK424" s="213"/>
      <c r="AL424" s="213"/>
      <c r="AM424" s="213"/>
      <c r="AN424" s="213"/>
      <c r="AO424" s="213"/>
      <c r="AP424" s="213"/>
      <c r="AQ424" s="213"/>
      <c r="AR424" s="213"/>
      <c r="AS424" s="213"/>
      <c r="AT424" s="213"/>
      <c r="AU424" s="213"/>
      <c r="AV424" s="213"/>
      <c r="AW424" s="213"/>
      <c r="AX424" s="213"/>
      <c r="AY424" s="213"/>
      <c r="AZ424" s="213"/>
      <c r="BA424" s="213"/>
      <c r="BB424" s="213"/>
      <c r="BC424" s="213"/>
      <c r="BD424" s="213"/>
      <c r="BE424" s="213"/>
      <c r="BF424" s="213"/>
      <c r="BG424" s="213"/>
      <c r="BH424" s="213"/>
    </row>
    <row r="425" spans="1:60" outlineLevel="1" x14ac:dyDescent="0.2">
      <c r="A425" s="220"/>
      <c r="B425" s="221"/>
      <c r="C425" s="261" t="s">
        <v>561</v>
      </c>
      <c r="D425" s="248"/>
      <c r="E425" s="249">
        <v>0.61839999999999995</v>
      </c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13"/>
      <c r="Z425" s="213"/>
      <c r="AA425" s="213"/>
      <c r="AB425" s="213"/>
      <c r="AC425" s="213"/>
      <c r="AD425" s="213"/>
      <c r="AE425" s="213"/>
      <c r="AF425" s="213"/>
      <c r="AG425" s="213" t="s">
        <v>154</v>
      </c>
      <c r="AH425" s="213">
        <v>0</v>
      </c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D425" s="213"/>
      <c r="BE425" s="213"/>
      <c r="BF425" s="213"/>
      <c r="BG425" s="213"/>
      <c r="BH425" s="213"/>
    </row>
    <row r="426" spans="1:60" outlineLevel="1" x14ac:dyDescent="0.2">
      <c r="A426" s="220"/>
      <c r="B426" s="221"/>
      <c r="C426" s="261" t="s">
        <v>562</v>
      </c>
      <c r="D426" s="248"/>
      <c r="E426" s="249">
        <v>0.70799999999999996</v>
      </c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13"/>
      <c r="Z426" s="213"/>
      <c r="AA426" s="213"/>
      <c r="AB426" s="213"/>
      <c r="AC426" s="213"/>
      <c r="AD426" s="213"/>
      <c r="AE426" s="213"/>
      <c r="AF426" s="213"/>
      <c r="AG426" s="213" t="s">
        <v>154</v>
      </c>
      <c r="AH426" s="213">
        <v>0</v>
      </c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D426" s="213"/>
      <c r="BE426" s="213"/>
      <c r="BF426" s="213"/>
      <c r="BG426" s="213"/>
      <c r="BH426" s="213"/>
    </row>
    <row r="427" spans="1:60" outlineLevel="1" x14ac:dyDescent="0.2">
      <c r="A427" s="220"/>
      <c r="B427" s="221"/>
      <c r="C427" s="261" t="s">
        <v>563</v>
      </c>
      <c r="D427" s="248"/>
      <c r="E427" s="249">
        <v>1.3452</v>
      </c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13"/>
      <c r="Z427" s="213"/>
      <c r="AA427" s="213"/>
      <c r="AB427" s="213"/>
      <c r="AC427" s="213"/>
      <c r="AD427" s="213"/>
      <c r="AE427" s="213"/>
      <c r="AF427" s="213"/>
      <c r="AG427" s="213" t="s">
        <v>154</v>
      </c>
      <c r="AH427" s="213">
        <v>0</v>
      </c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D427" s="213"/>
      <c r="BE427" s="213"/>
      <c r="BF427" s="213"/>
      <c r="BG427" s="213"/>
      <c r="BH427" s="213"/>
    </row>
    <row r="428" spans="1:60" outlineLevel="1" x14ac:dyDescent="0.2">
      <c r="A428" s="220"/>
      <c r="B428" s="221"/>
      <c r="C428" s="261" t="s">
        <v>564</v>
      </c>
      <c r="D428" s="248"/>
      <c r="E428" s="249">
        <v>8.4480000000000004</v>
      </c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13"/>
      <c r="Z428" s="213"/>
      <c r="AA428" s="213"/>
      <c r="AB428" s="213"/>
      <c r="AC428" s="213"/>
      <c r="AD428" s="213"/>
      <c r="AE428" s="213"/>
      <c r="AF428" s="213"/>
      <c r="AG428" s="213" t="s">
        <v>154</v>
      </c>
      <c r="AH428" s="213">
        <v>0</v>
      </c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</row>
    <row r="429" spans="1:60" outlineLevel="1" x14ac:dyDescent="0.2">
      <c r="A429" s="220"/>
      <c r="B429" s="221"/>
      <c r="C429" s="261" t="s">
        <v>488</v>
      </c>
      <c r="D429" s="248"/>
      <c r="E429" s="249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13"/>
      <c r="Z429" s="213"/>
      <c r="AA429" s="213"/>
      <c r="AB429" s="213"/>
      <c r="AC429" s="213"/>
      <c r="AD429" s="213"/>
      <c r="AE429" s="213"/>
      <c r="AF429" s="213"/>
      <c r="AG429" s="213" t="s">
        <v>154</v>
      </c>
      <c r="AH429" s="213">
        <v>0</v>
      </c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</row>
    <row r="430" spans="1:60" outlineLevel="1" x14ac:dyDescent="0.2">
      <c r="A430" s="220"/>
      <c r="B430" s="221"/>
      <c r="C430" s="261" t="s">
        <v>565</v>
      </c>
      <c r="D430" s="248"/>
      <c r="E430" s="249">
        <v>0.67179999999999995</v>
      </c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13"/>
      <c r="Z430" s="213"/>
      <c r="AA430" s="213"/>
      <c r="AB430" s="213"/>
      <c r="AC430" s="213"/>
      <c r="AD430" s="213"/>
      <c r="AE430" s="213"/>
      <c r="AF430" s="213"/>
      <c r="AG430" s="213" t="s">
        <v>154</v>
      </c>
      <c r="AH430" s="213">
        <v>0</v>
      </c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213"/>
      <c r="BE430" s="213"/>
      <c r="BF430" s="213"/>
      <c r="BG430" s="213"/>
      <c r="BH430" s="213"/>
    </row>
    <row r="431" spans="1:60" outlineLevel="1" x14ac:dyDescent="0.2">
      <c r="A431" s="220"/>
      <c r="B431" s="221"/>
      <c r="C431" s="261" t="s">
        <v>566</v>
      </c>
      <c r="D431" s="248"/>
      <c r="E431" s="249">
        <v>30.689399999999999</v>
      </c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13"/>
      <c r="Z431" s="213"/>
      <c r="AA431" s="213"/>
      <c r="AB431" s="213"/>
      <c r="AC431" s="213"/>
      <c r="AD431" s="213"/>
      <c r="AE431" s="213"/>
      <c r="AF431" s="213"/>
      <c r="AG431" s="213" t="s">
        <v>154</v>
      </c>
      <c r="AH431" s="213">
        <v>0</v>
      </c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213"/>
      <c r="BE431" s="213"/>
      <c r="BF431" s="213"/>
      <c r="BG431" s="213"/>
      <c r="BH431" s="213"/>
    </row>
    <row r="432" spans="1:60" outlineLevel="1" x14ac:dyDescent="0.2">
      <c r="A432" s="220"/>
      <c r="B432" s="221"/>
      <c r="C432" s="261" t="s">
        <v>567</v>
      </c>
      <c r="D432" s="248"/>
      <c r="E432" s="249">
        <v>11.259</v>
      </c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13"/>
      <c r="Z432" s="213"/>
      <c r="AA432" s="213"/>
      <c r="AB432" s="213"/>
      <c r="AC432" s="213"/>
      <c r="AD432" s="213"/>
      <c r="AE432" s="213"/>
      <c r="AF432" s="213"/>
      <c r="AG432" s="213" t="s">
        <v>154</v>
      </c>
      <c r="AH432" s="213">
        <v>0</v>
      </c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</row>
    <row r="433" spans="1:60" outlineLevel="1" x14ac:dyDescent="0.2">
      <c r="A433" s="220"/>
      <c r="B433" s="221"/>
      <c r="C433" s="261" t="s">
        <v>347</v>
      </c>
      <c r="D433" s="248"/>
      <c r="E433" s="249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13"/>
      <c r="Z433" s="213"/>
      <c r="AA433" s="213"/>
      <c r="AB433" s="213"/>
      <c r="AC433" s="213"/>
      <c r="AD433" s="213"/>
      <c r="AE433" s="213"/>
      <c r="AF433" s="213"/>
      <c r="AG433" s="213" t="s">
        <v>154</v>
      </c>
      <c r="AH433" s="213">
        <v>0</v>
      </c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</row>
    <row r="434" spans="1:60" outlineLevel="1" x14ac:dyDescent="0.2">
      <c r="A434" s="220"/>
      <c r="B434" s="221"/>
      <c r="C434" s="261" t="s">
        <v>568</v>
      </c>
      <c r="D434" s="248"/>
      <c r="E434" s="249">
        <v>9.4539200000000001</v>
      </c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13"/>
      <c r="Z434" s="213"/>
      <c r="AA434" s="213"/>
      <c r="AB434" s="213"/>
      <c r="AC434" s="213"/>
      <c r="AD434" s="213"/>
      <c r="AE434" s="213"/>
      <c r="AF434" s="213"/>
      <c r="AG434" s="213" t="s">
        <v>154</v>
      </c>
      <c r="AH434" s="213">
        <v>0</v>
      </c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</row>
    <row r="435" spans="1:60" outlineLevel="1" x14ac:dyDescent="0.2">
      <c r="A435" s="220"/>
      <c r="B435" s="221"/>
      <c r="C435" s="261" t="s">
        <v>349</v>
      </c>
      <c r="D435" s="248"/>
      <c r="E435" s="249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13"/>
      <c r="Z435" s="213"/>
      <c r="AA435" s="213"/>
      <c r="AB435" s="213"/>
      <c r="AC435" s="213"/>
      <c r="AD435" s="213"/>
      <c r="AE435" s="213"/>
      <c r="AF435" s="213"/>
      <c r="AG435" s="213" t="s">
        <v>154</v>
      </c>
      <c r="AH435" s="213">
        <v>0</v>
      </c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</row>
    <row r="436" spans="1:60" outlineLevel="1" x14ac:dyDescent="0.2">
      <c r="A436" s="220"/>
      <c r="B436" s="221"/>
      <c r="C436" s="261" t="s">
        <v>569</v>
      </c>
      <c r="D436" s="248"/>
      <c r="E436" s="249">
        <v>13.896000000000001</v>
      </c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13"/>
      <c r="Z436" s="213"/>
      <c r="AA436" s="213"/>
      <c r="AB436" s="213"/>
      <c r="AC436" s="213"/>
      <c r="AD436" s="213"/>
      <c r="AE436" s="213"/>
      <c r="AF436" s="213"/>
      <c r="AG436" s="213" t="s">
        <v>154</v>
      </c>
      <c r="AH436" s="213">
        <v>0</v>
      </c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</row>
    <row r="437" spans="1:60" outlineLevel="1" x14ac:dyDescent="0.2">
      <c r="A437" s="220"/>
      <c r="B437" s="221"/>
      <c r="C437" s="261" t="s">
        <v>351</v>
      </c>
      <c r="D437" s="248"/>
      <c r="E437" s="249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13"/>
      <c r="Z437" s="213"/>
      <c r="AA437" s="213"/>
      <c r="AB437" s="213"/>
      <c r="AC437" s="213"/>
      <c r="AD437" s="213"/>
      <c r="AE437" s="213"/>
      <c r="AF437" s="213"/>
      <c r="AG437" s="213" t="s">
        <v>154</v>
      </c>
      <c r="AH437" s="213">
        <v>0</v>
      </c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</row>
    <row r="438" spans="1:60" outlineLevel="1" x14ac:dyDescent="0.2">
      <c r="A438" s="220"/>
      <c r="B438" s="221"/>
      <c r="C438" s="261" t="s">
        <v>570</v>
      </c>
      <c r="D438" s="248"/>
      <c r="E438" s="249">
        <v>3.9177599999999999</v>
      </c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13"/>
      <c r="Z438" s="213"/>
      <c r="AA438" s="213"/>
      <c r="AB438" s="213"/>
      <c r="AC438" s="213"/>
      <c r="AD438" s="213"/>
      <c r="AE438" s="213"/>
      <c r="AF438" s="213"/>
      <c r="AG438" s="213" t="s">
        <v>154</v>
      </c>
      <c r="AH438" s="213">
        <v>0</v>
      </c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</row>
    <row r="439" spans="1:60" outlineLevel="1" x14ac:dyDescent="0.2">
      <c r="A439" s="220"/>
      <c r="B439" s="221"/>
      <c r="C439" s="261" t="s">
        <v>571</v>
      </c>
      <c r="D439" s="248"/>
      <c r="E439" s="249">
        <v>3.95424</v>
      </c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13"/>
      <c r="Z439" s="213"/>
      <c r="AA439" s="213"/>
      <c r="AB439" s="213"/>
      <c r="AC439" s="213"/>
      <c r="AD439" s="213"/>
      <c r="AE439" s="213"/>
      <c r="AF439" s="213"/>
      <c r="AG439" s="213" t="s">
        <v>154</v>
      </c>
      <c r="AH439" s="213">
        <v>0</v>
      </c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</row>
    <row r="440" spans="1:60" outlineLevel="1" x14ac:dyDescent="0.2">
      <c r="A440" s="220"/>
      <c r="B440" s="221"/>
      <c r="C440" s="261" t="s">
        <v>572</v>
      </c>
      <c r="D440" s="248"/>
      <c r="E440" s="249">
        <v>4.0278400000000003</v>
      </c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13"/>
      <c r="Z440" s="213"/>
      <c r="AA440" s="213"/>
      <c r="AB440" s="213"/>
      <c r="AC440" s="213"/>
      <c r="AD440" s="213"/>
      <c r="AE440" s="213"/>
      <c r="AF440" s="213"/>
      <c r="AG440" s="213" t="s">
        <v>154</v>
      </c>
      <c r="AH440" s="213">
        <v>0</v>
      </c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</row>
    <row r="441" spans="1:60" outlineLevel="1" x14ac:dyDescent="0.2">
      <c r="A441" s="220"/>
      <c r="B441" s="221"/>
      <c r="C441" s="261" t="s">
        <v>573</v>
      </c>
      <c r="D441" s="248"/>
      <c r="E441" s="249">
        <v>8.7999999999999995E-2</v>
      </c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13"/>
      <c r="Z441" s="213"/>
      <c r="AA441" s="213"/>
      <c r="AB441" s="213"/>
      <c r="AC441" s="213"/>
      <c r="AD441" s="213"/>
      <c r="AE441" s="213"/>
      <c r="AF441" s="213"/>
      <c r="AG441" s="213" t="s">
        <v>154</v>
      </c>
      <c r="AH441" s="213">
        <v>0</v>
      </c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</row>
    <row r="442" spans="1:60" outlineLevel="1" x14ac:dyDescent="0.2">
      <c r="A442" s="220"/>
      <c r="B442" s="221"/>
      <c r="C442" s="261" t="s">
        <v>574</v>
      </c>
      <c r="D442" s="248"/>
      <c r="E442" s="249">
        <v>0.12640000000000001</v>
      </c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13"/>
      <c r="Z442" s="213"/>
      <c r="AA442" s="213"/>
      <c r="AB442" s="213"/>
      <c r="AC442" s="213"/>
      <c r="AD442" s="213"/>
      <c r="AE442" s="213"/>
      <c r="AF442" s="213"/>
      <c r="AG442" s="213" t="s">
        <v>154</v>
      </c>
      <c r="AH442" s="213">
        <v>0</v>
      </c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</row>
    <row r="443" spans="1:60" outlineLevel="1" x14ac:dyDescent="0.2">
      <c r="A443" s="220"/>
      <c r="B443" s="221"/>
      <c r="C443" s="261" t="s">
        <v>575</v>
      </c>
      <c r="D443" s="248"/>
      <c r="E443" s="249">
        <v>1.4688000000000001</v>
      </c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13"/>
      <c r="Z443" s="213"/>
      <c r="AA443" s="213"/>
      <c r="AB443" s="213"/>
      <c r="AC443" s="213"/>
      <c r="AD443" s="213"/>
      <c r="AE443" s="213"/>
      <c r="AF443" s="213"/>
      <c r="AG443" s="213" t="s">
        <v>154</v>
      </c>
      <c r="AH443" s="213">
        <v>0</v>
      </c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</row>
    <row r="444" spans="1:60" outlineLevel="1" x14ac:dyDescent="0.2">
      <c r="A444" s="220"/>
      <c r="B444" s="221"/>
      <c r="C444" s="261" t="s">
        <v>576</v>
      </c>
      <c r="D444" s="248"/>
      <c r="E444" s="249">
        <v>3.6448</v>
      </c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13"/>
      <c r="Z444" s="213"/>
      <c r="AA444" s="213"/>
      <c r="AB444" s="213"/>
      <c r="AC444" s="213"/>
      <c r="AD444" s="213"/>
      <c r="AE444" s="213"/>
      <c r="AF444" s="213"/>
      <c r="AG444" s="213" t="s">
        <v>154</v>
      </c>
      <c r="AH444" s="213">
        <v>0</v>
      </c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3"/>
      <c r="BC444" s="213"/>
      <c r="BD444" s="213"/>
      <c r="BE444" s="213"/>
      <c r="BF444" s="213"/>
      <c r="BG444" s="213"/>
      <c r="BH444" s="213"/>
    </row>
    <row r="445" spans="1:60" outlineLevel="1" x14ac:dyDescent="0.2">
      <c r="A445" s="220"/>
      <c r="B445" s="221"/>
      <c r="C445" s="261" t="s">
        <v>577</v>
      </c>
      <c r="D445" s="248"/>
      <c r="E445" s="249">
        <v>5.5903999999999998</v>
      </c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13"/>
      <c r="Z445" s="213"/>
      <c r="AA445" s="213"/>
      <c r="AB445" s="213"/>
      <c r="AC445" s="213"/>
      <c r="AD445" s="213"/>
      <c r="AE445" s="213"/>
      <c r="AF445" s="213"/>
      <c r="AG445" s="213" t="s">
        <v>154</v>
      </c>
      <c r="AH445" s="213">
        <v>0</v>
      </c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</row>
    <row r="446" spans="1:60" outlineLevel="1" x14ac:dyDescent="0.2">
      <c r="A446" s="220"/>
      <c r="B446" s="221"/>
      <c r="C446" s="261" t="s">
        <v>578</v>
      </c>
      <c r="D446" s="248"/>
      <c r="E446" s="249">
        <v>6.2047999999999996</v>
      </c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13"/>
      <c r="Z446" s="213"/>
      <c r="AA446" s="213"/>
      <c r="AB446" s="213"/>
      <c r="AC446" s="213"/>
      <c r="AD446" s="213"/>
      <c r="AE446" s="213"/>
      <c r="AF446" s="213"/>
      <c r="AG446" s="213" t="s">
        <v>154</v>
      </c>
      <c r="AH446" s="213">
        <v>0</v>
      </c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</row>
    <row r="447" spans="1:60" outlineLevel="1" x14ac:dyDescent="0.2">
      <c r="A447" s="220"/>
      <c r="B447" s="221"/>
      <c r="C447" s="261" t="s">
        <v>579</v>
      </c>
      <c r="D447" s="248"/>
      <c r="E447" s="249">
        <v>7.8304</v>
      </c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13"/>
      <c r="Z447" s="213"/>
      <c r="AA447" s="213"/>
      <c r="AB447" s="213"/>
      <c r="AC447" s="213"/>
      <c r="AD447" s="213"/>
      <c r="AE447" s="213"/>
      <c r="AF447" s="213"/>
      <c r="AG447" s="213" t="s">
        <v>154</v>
      </c>
      <c r="AH447" s="213">
        <v>0</v>
      </c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</row>
    <row r="448" spans="1:60" outlineLevel="1" x14ac:dyDescent="0.2">
      <c r="A448" s="220"/>
      <c r="B448" s="221"/>
      <c r="C448" s="261" t="s">
        <v>580</v>
      </c>
      <c r="D448" s="248"/>
      <c r="E448" s="249">
        <v>0.14560000000000001</v>
      </c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13"/>
      <c r="Z448" s="213"/>
      <c r="AA448" s="213"/>
      <c r="AB448" s="213"/>
      <c r="AC448" s="213"/>
      <c r="AD448" s="213"/>
      <c r="AE448" s="213"/>
      <c r="AF448" s="213"/>
      <c r="AG448" s="213" t="s">
        <v>154</v>
      </c>
      <c r="AH448" s="213">
        <v>0</v>
      </c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</row>
    <row r="449" spans="1:60" outlineLevel="1" x14ac:dyDescent="0.2">
      <c r="A449" s="220"/>
      <c r="B449" s="221"/>
      <c r="C449" s="261" t="s">
        <v>581</v>
      </c>
      <c r="D449" s="248"/>
      <c r="E449" s="249">
        <v>3.8953600000000002</v>
      </c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13"/>
      <c r="Z449" s="213"/>
      <c r="AA449" s="213"/>
      <c r="AB449" s="213"/>
      <c r="AC449" s="213"/>
      <c r="AD449" s="213"/>
      <c r="AE449" s="213"/>
      <c r="AF449" s="213"/>
      <c r="AG449" s="213" t="s">
        <v>154</v>
      </c>
      <c r="AH449" s="213">
        <v>0</v>
      </c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</row>
    <row r="450" spans="1:60" outlineLevel="1" x14ac:dyDescent="0.2">
      <c r="A450" s="220"/>
      <c r="B450" s="221"/>
      <c r="C450" s="261" t="s">
        <v>582</v>
      </c>
      <c r="D450" s="248"/>
      <c r="E450" s="249">
        <v>7.90848</v>
      </c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13"/>
      <c r="Z450" s="213"/>
      <c r="AA450" s="213"/>
      <c r="AB450" s="213"/>
      <c r="AC450" s="213"/>
      <c r="AD450" s="213"/>
      <c r="AE450" s="213"/>
      <c r="AF450" s="213"/>
      <c r="AG450" s="213" t="s">
        <v>154</v>
      </c>
      <c r="AH450" s="213">
        <v>0</v>
      </c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</row>
    <row r="451" spans="1:60" outlineLevel="1" x14ac:dyDescent="0.2">
      <c r="A451" s="220"/>
      <c r="B451" s="221"/>
      <c r="C451" s="261" t="s">
        <v>583</v>
      </c>
      <c r="D451" s="248"/>
      <c r="E451" s="249">
        <v>4.0054400000000001</v>
      </c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13"/>
      <c r="Z451" s="213"/>
      <c r="AA451" s="213"/>
      <c r="AB451" s="213"/>
      <c r="AC451" s="213"/>
      <c r="AD451" s="213"/>
      <c r="AE451" s="213"/>
      <c r="AF451" s="213"/>
      <c r="AG451" s="213" t="s">
        <v>154</v>
      </c>
      <c r="AH451" s="213">
        <v>0</v>
      </c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</row>
    <row r="452" spans="1:60" outlineLevel="1" x14ac:dyDescent="0.2">
      <c r="A452" s="220"/>
      <c r="B452" s="221"/>
      <c r="C452" s="261" t="s">
        <v>584</v>
      </c>
      <c r="D452" s="248"/>
      <c r="E452" s="249">
        <v>0.1008</v>
      </c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13"/>
      <c r="Z452" s="213"/>
      <c r="AA452" s="213"/>
      <c r="AB452" s="213"/>
      <c r="AC452" s="213"/>
      <c r="AD452" s="213"/>
      <c r="AE452" s="213"/>
      <c r="AF452" s="213"/>
      <c r="AG452" s="213" t="s">
        <v>154</v>
      </c>
      <c r="AH452" s="213">
        <v>0</v>
      </c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213"/>
      <c r="AT452" s="213"/>
      <c r="AU452" s="213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</row>
    <row r="453" spans="1:60" outlineLevel="1" x14ac:dyDescent="0.2">
      <c r="A453" s="220"/>
      <c r="B453" s="221"/>
      <c r="C453" s="261" t="s">
        <v>585</v>
      </c>
      <c r="D453" s="248"/>
      <c r="E453" s="249">
        <v>0.12640000000000001</v>
      </c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13"/>
      <c r="Z453" s="213"/>
      <c r="AA453" s="213"/>
      <c r="AB453" s="213"/>
      <c r="AC453" s="213"/>
      <c r="AD453" s="213"/>
      <c r="AE453" s="213"/>
      <c r="AF453" s="213"/>
      <c r="AG453" s="213" t="s">
        <v>154</v>
      </c>
      <c r="AH453" s="213">
        <v>0</v>
      </c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213"/>
      <c r="AT453" s="213"/>
      <c r="AU453" s="213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</row>
    <row r="454" spans="1:60" outlineLevel="1" x14ac:dyDescent="0.2">
      <c r="A454" s="220"/>
      <c r="B454" s="221"/>
      <c r="C454" s="261" t="s">
        <v>586</v>
      </c>
      <c r="D454" s="248"/>
      <c r="E454" s="249">
        <v>0.1328</v>
      </c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13"/>
      <c r="Z454" s="213"/>
      <c r="AA454" s="213"/>
      <c r="AB454" s="213"/>
      <c r="AC454" s="213"/>
      <c r="AD454" s="213"/>
      <c r="AE454" s="213"/>
      <c r="AF454" s="213"/>
      <c r="AG454" s="213" t="s">
        <v>154</v>
      </c>
      <c r="AH454" s="213">
        <v>0</v>
      </c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3"/>
      <c r="AT454" s="213"/>
      <c r="AU454" s="213"/>
      <c r="AV454" s="213"/>
      <c r="AW454" s="213"/>
      <c r="AX454" s="213"/>
      <c r="AY454" s="213"/>
      <c r="AZ454" s="213"/>
      <c r="BA454" s="213"/>
      <c r="BB454" s="213"/>
      <c r="BC454" s="213"/>
      <c r="BD454" s="213"/>
      <c r="BE454" s="213"/>
      <c r="BF454" s="213"/>
      <c r="BG454" s="213"/>
      <c r="BH454" s="213"/>
    </row>
    <row r="455" spans="1:60" outlineLevel="1" x14ac:dyDescent="0.2">
      <c r="A455" s="220"/>
      <c r="B455" s="221"/>
      <c r="C455" s="261" t="s">
        <v>587</v>
      </c>
      <c r="D455" s="248"/>
      <c r="E455" s="249">
        <v>2.2799999999999998</v>
      </c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13"/>
      <c r="Z455" s="213"/>
      <c r="AA455" s="213"/>
      <c r="AB455" s="213"/>
      <c r="AC455" s="213"/>
      <c r="AD455" s="213"/>
      <c r="AE455" s="213"/>
      <c r="AF455" s="213"/>
      <c r="AG455" s="213" t="s">
        <v>154</v>
      </c>
      <c r="AH455" s="213">
        <v>0</v>
      </c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13"/>
      <c r="AW455" s="213"/>
      <c r="AX455" s="213"/>
      <c r="AY455" s="213"/>
      <c r="AZ455" s="213"/>
      <c r="BA455" s="213"/>
      <c r="BB455" s="213"/>
      <c r="BC455" s="213"/>
      <c r="BD455" s="213"/>
      <c r="BE455" s="213"/>
      <c r="BF455" s="213"/>
      <c r="BG455" s="213"/>
      <c r="BH455" s="213"/>
    </row>
    <row r="456" spans="1:60" outlineLevel="1" x14ac:dyDescent="0.2">
      <c r="A456" s="220"/>
      <c r="B456" s="221"/>
      <c r="C456" s="261" t="s">
        <v>588</v>
      </c>
      <c r="D456" s="248"/>
      <c r="E456" s="249">
        <v>5.4672000000000001</v>
      </c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13"/>
      <c r="Z456" s="213"/>
      <c r="AA456" s="213"/>
      <c r="AB456" s="213"/>
      <c r="AC456" s="213"/>
      <c r="AD456" s="213"/>
      <c r="AE456" s="213"/>
      <c r="AF456" s="213"/>
      <c r="AG456" s="213" t="s">
        <v>154</v>
      </c>
      <c r="AH456" s="213">
        <v>0</v>
      </c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3"/>
      <c r="AT456" s="213"/>
      <c r="AU456" s="213"/>
      <c r="AV456" s="213"/>
      <c r="AW456" s="213"/>
      <c r="AX456" s="213"/>
      <c r="AY456" s="213"/>
      <c r="AZ456" s="213"/>
      <c r="BA456" s="213"/>
      <c r="BB456" s="213"/>
      <c r="BC456" s="213"/>
      <c r="BD456" s="213"/>
      <c r="BE456" s="213"/>
      <c r="BF456" s="213"/>
      <c r="BG456" s="213"/>
      <c r="BH456" s="213"/>
    </row>
    <row r="457" spans="1:60" outlineLevel="1" x14ac:dyDescent="0.2">
      <c r="A457" s="220"/>
      <c r="B457" s="221"/>
      <c r="C457" s="261" t="s">
        <v>589</v>
      </c>
      <c r="D457" s="248"/>
      <c r="E457" s="249">
        <v>8.3856000000000002</v>
      </c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13"/>
      <c r="Z457" s="213"/>
      <c r="AA457" s="213"/>
      <c r="AB457" s="213"/>
      <c r="AC457" s="213"/>
      <c r="AD457" s="213"/>
      <c r="AE457" s="213"/>
      <c r="AF457" s="213"/>
      <c r="AG457" s="213" t="s">
        <v>154</v>
      </c>
      <c r="AH457" s="213">
        <v>0</v>
      </c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3"/>
      <c r="AT457" s="213"/>
      <c r="AU457" s="213"/>
      <c r="AV457" s="213"/>
      <c r="AW457" s="213"/>
      <c r="AX457" s="213"/>
      <c r="AY457" s="213"/>
      <c r="AZ457" s="213"/>
      <c r="BA457" s="213"/>
      <c r="BB457" s="213"/>
      <c r="BC457" s="213"/>
      <c r="BD457" s="213"/>
      <c r="BE457" s="213"/>
      <c r="BF457" s="213"/>
      <c r="BG457" s="213"/>
      <c r="BH457" s="213"/>
    </row>
    <row r="458" spans="1:60" outlineLevel="1" x14ac:dyDescent="0.2">
      <c r="A458" s="220"/>
      <c r="B458" s="221"/>
      <c r="C458" s="261" t="s">
        <v>590</v>
      </c>
      <c r="D458" s="248"/>
      <c r="E458" s="249">
        <v>9.3840000000000003</v>
      </c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13"/>
      <c r="Z458" s="213"/>
      <c r="AA458" s="213"/>
      <c r="AB458" s="213"/>
      <c r="AC458" s="213"/>
      <c r="AD458" s="213"/>
      <c r="AE458" s="213"/>
      <c r="AF458" s="213"/>
      <c r="AG458" s="213" t="s">
        <v>154</v>
      </c>
      <c r="AH458" s="213">
        <v>0</v>
      </c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3"/>
      <c r="AT458" s="213"/>
      <c r="AU458" s="213"/>
      <c r="AV458" s="213"/>
      <c r="AW458" s="213"/>
      <c r="AX458" s="213"/>
      <c r="AY458" s="213"/>
      <c r="AZ458" s="213"/>
      <c r="BA458" s="213"/>
      <c r="BB458" s="213"/>
      <c r="BC458" s="213"/>
      <c r="BD458" s="213"/>
      <c r="BE458" s="213"/>
      <c r="BF458" s="213"/>
      <c r="BG458" s="213"/>
      <c r="BH458" s="213"/>
    </row>
    <row r="459" spans="1:60" outlineLevel="1" x14ac:dyDescent="0.2">
      <c r="A459" s="220"/>
      <c r="B459" s="221"/>
      <c r="C459" s="261" t="s">
        <v>591</v>
      </c>
      <c r="D459" s="248"/>
      <c r="E459" s="249">
        <v>11.8992</v>
      </c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13"/>
      <c r="Z459" s="213"/>
      <c r="AA459" s="213"/>
      <c r="AB459" s="213"/>
      <c r="AC459" s="213"/>
      <c r="AD459" s="213"/>
      <c r="AE459" s="213"/>
      <c r="AF459" s="213"/>
      <c r="AG459" s="213" t="s">
        <v>154</v>
      </c>
      <c r="AH459" s="213">
        <v>0</v>
      </c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</row>
    <row r="460" spans="1:60" outlineLevel="1" x14ac:dyDescent="0.2">
      <c r="A460" s="220"/>
      <c r="B460" s="221"/>
      <c r="C460" s="261" t="s">
        <v>592</v>
      </c>
      <c r="D460" s="248"/>
      <c r="E460" s="249">
        <v>0.14560000000000001</v>
      </c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13"/>
      <c r="Z460" s="213"/>
      <c r="AA460" s="213"/>
      <c r="AB460" s="213"/>
      <c r="AC460" s="213"/>
      <c r="AD460" s="213"/>
      <c r="AE460" s="213"/>
      <c r="AF460" s="213"/>
      <c r="AG460" s="213" t="s">
        <v>154</v>
      </c>
      <c r="AH460" s="213">
        <v>0</v>
      </c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</row>
    <row r="461" spans="1:60" outlineLevel="1" x14ac:dyDescent="0.2">
      <c r="A461" s="220"/>
      <c r="B461" s="221"/>
      <c r="C461" s="261" t="s">
        <v>377</v>
      </c>
      <c r="D461" s="248"/>
      <c r="E461" s="249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13"/>
      <c r="Z461" s="213"/>
      <c r="AA461" s="213"/>
      <c r="AB461" s="213"/>
      <c r="AC461" s="213"/>
      <c r="AD461" s="213"/>
      <c r="AE461" s="213"/>
      <c r="AF461" s="213"/>
      <c r="AG461" s="213" t="s">
        <v>154</v>
      </c>
      <c r="AH461" s="213">
        <v>0</v>
      </c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D461" s="213"/>
      <c r="BE461" s="213"/>
      <c r="BF461" s="213"/>
      <c r="BG461" s="213"/>
      <c r="BH461" s="213"/>
    </row>
    <row r="462" spans="1:60" outlineLevel="1" x14ac:dyDescent="0.2">
      <c r="A462" s="220"/>
      <c r="B462" s="221"/>
      <c r="C462" s="261" t="s">
        <v>378</v>
      </c>
      <c r="D462" s="248"/>
      <c r="E462" s="249">
        <v>19.260400000000001</v>
      </c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13"/>
      <c r="Z462" s="213"/>
      <c r="AA462" s="213"/>
      <c r="AB462" s="213"/>
      <c r="AC462" s="213"/>
      <c r="AD462" s="213"/>
      <c r="AE462" s="213"/>
      <c r="AF462" s="213"/>
      <c r="AG462" s="213" t="s">
        <v>154</v>
      </c>
      <c r="AH462" s="213">
        <v>0</v>
      </c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</row>
    <row r="463" spans="1:60" outlineLevel="1" x14ac:dyDescent="0.2">
      <c r="A463" s="220"/>
      <c r="B463" s="221"/>
      <c r="C463" s="261" t="s">
        <v>379</v>
      </c>
      <c r="D463" s="248"/>
      <c r="E463" s="249">
        <v>2.3363999999999998</v>
      </c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13"/>
      <c r="Z463" s="213"/>
      <c r="AA463" s="213"/>
      <c r="AB463" s="213"/>
      <c r="AC463" s="213"/>
      <c r="AD463" s="213"/>
      <c r="AE463" s="213"/>
      <c r="AF463" s="213"/>
      <c r="AG463" s="213" t="s">
        <v>154</v>
      </c>
      <c r="AH463" s="213">
        <v>0</v>
      </c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</row>
    <row r="464" spans="1:60" outlineLevel="1" x14ac:dyDescent="0.2">
      <c r="A464" s="220"/>
      <c r="B464" s="221"/>
      <c r="C464" s="261" t="s">
        <v>416</v>
      </c>
      <c r="D464" s="248"/>
      <c r="E464" s="249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13"/>
      <c r="Z464" s="213"/>
      <c r="AA464" s="213"/>
      <c r="AB464" s="213"/>
      <c r="AC464" s="213"/>
      <c r="AD464" s="213"/>
      <c r="AE464" s="213"/>
      <c r="AF464" s="213"/>
      <c r="AG464" s="213" t="s">
        <v>154</v>
      </c>
      <c r="AH464" s="213">
        <v>0</v>
      </c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</row>
    <row r="465" spans="1:60" outlineLevel="1" x14ac:dyDescent="0.2">
      <c r="A465" s="220"/>
      <c r="B465" s="221"/>
      <c r="C465" s="261" t="s">
        <v>593</v>
      </c>
      <c r="D465" s="248"/>
      <c r="E465" s="249">
        <v>2.1389999999999998</v>
      </c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13"/>
      <c r="Z465" s="213"/>
      <c r="AA465" s="213"/>
      <c r="AB465" s="213"/>
      <c r="AC465" s="213"/>
      <c r="AD465" s="213"/>
      <c r="AE465" s="213"/>
      <c r="AF465" s="213"/>
      <c r="AG465" s="213" t="s">
        <v>154</v>
      </c>
      <c r="AH465" s="213">
        <v>0</v>
      </c>
      <c r="AI465" s="213"/>
      <c r="AJ465" s="213"/>
      <c r="AK465" s="213"/>
      <c r="AL465" s="213"/>
      <c r="AM465" s="213"/>
      <c r="AN465" s="213"/>
      <c r="AO465" s="213"/>
      <c r="AP465" s="213"/>
      <c r="AQ465" s="213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3"/>
      <c r="BB465" s="213"/>
      <c r="BC465" s="213"/>
      <c r="BD465" s="213"/>
      <c r="BE465" s="213"/>
      <c r="BF465" s="213"/>
      <c r="BG465" s="213"/>
      <c r="BH465" s="213"/>
    </row>
    <row r="466" spans="1:60" outlineLevel="1" x14ac:dyDescent="0.2">
      <c r="A466" s="220"/>
      <c r="B466" s="221"/>
      <c r="C466" s="261" t="s">
        <v>594</v>
      </c>
      <c r="D466" s="248"/>
      <c r="E466" s="249">
        <v>8.6219999999999999</v>
      </c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13"/>
      <c r="Z466" s="213"/>
      <c r="AA466" s="213"/>
      <c r="AB466" s="213"/>
      <c r="AC466" s="213"/>
      <c r="AD466" s="213"/>
      <c r="AE466" s="213"/>
      <c r="AF466" s="213"/>
      <c r="AG466" s="213" t="s">
        <v>154</v>
      </c>
      <c r="AH466" s="213">
        <v>0</v>
      </c>
      <c r="AI466" s="213"/>
      <c r="AJ466" s="213"/>
      <c r="AK466" s="213"/>
      <c r="AL466" s="213"/>
      <c r="AM466" s="213"/>
      <c r="AN466" s="213"/>
      <c r="AO466" s="213"/>
      <c r="AP466" s="213"/>
      <c r="AQ466" s="213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D466" s="213"/>
      <c r="BE466" s="213"/>
      <c r="BF466" s="213"/>
      <c r="BG466" s="213"/>
      <c r="BH466" s="213"/>
    </row>
    <row r="467" spans="1:60" outlineLevel="1" x14ac:dyDescent="0.2">
      <c r="A467" s="220"/>
      <c r="B467" s="221"/>
      <c r="C467" s="261" t="s">
        <v>404</v>
      </c>
      <c r="D467" s="248"/>
      <c r="E467" s="249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13"/>
      <c r="Z467" s="213"/>
      <c r="AA467" s="213"/>
      <c r="AB467" s="213"/>
      <c r="AC467" s="213"/>
      <c r="AD467" s="213"/>
      <c r="AE467" s="213"/>
      <c r="AF467" s="213"/>
      <c r="AG467" s="213" t="s">
        <v>154</v>
      </c>
      <c r="AH467" s="213">
        <v>0</v>
      </c>
      <c r="AI467" s="213"/>
      <c r="AJ467" s="213"/>
      <c r="AK467" s="213"/>
      <c r="AL467" s="213"/>
      <c r="AM467" s="213"/>
      <c r="AN467" s="213"/>
      <c r="AO467" s="213"/>
      <c r="AP467" s="213"/>
      <c r="AQ467" s="213"/>
      <c r="AR467" s="213"/>
      <c r="AS467" s="213"/>
      <c r="AT467" s="213"/>
      <c r="AU467" s="213"/>
      <c r="AV467" s="213"/>
      <c r="AW467" s="213"/>
      <c r="AX467" s="213"/>
      <c r="AY467" s="213"/>
      <c r="AZ467" s="213"/>
      <c r="BA467" s="213"/>
      <c r="BB467" s="213"/>
      <c r="BC467" s="213"/>
      <c r="BD467" s="213"/>
      <c r="BE467" s="213"/>
      <c r="BF467" s="213"/>
      <c r="BG467" s="213"/>
      <c r="BH467" s="213"/>
    </row>
    <row r="468" spans="1:60" outlineLevel="1" x14ac:dyDescent="0.2">
      <c r="A468" s="220"/>
      <c r="B468" s="221"/>
      <c r="C468" s="261" t="s">
        <v>378</v>
      </c>
      <c r="D468" s="248"/>
      <c r="E468" s="249">
        <v>19.260400000000001</v>
      </c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13"/>
      <c r="Z468" s="213"/>
      <c r="AA468" s="213"/>
      <c r="AB468" s="213"/>
      <c r="AC468" s="213"/>
      <c r="AD468" s="213"/>
      <c r="AE468" s="213"/>
      <c r="AF468" s="213"/>
      <c r="AG468" s="213" t="s">
        <v>154</v>
      </c>
      <c r="AH468" s="213">
        <v>0</v>
      </c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3"/>
      <c r="AW468" s="213"/>
      <c r="AX468" s="213"/>
      <c r="AY468" s="213"/>
      <c r="AZ468" s="213"/>
      <c r="BA468" s="213"/>
      <c r="BB468" s="213"/>
      <c r="BC468" s="213"/>
      <c r="BD468" s="213"/>
      <c r="BE468" s="213"/>
      <c r="BF468" s="213"/>
      <c r="BG468" s="213"/>
      <c r="BH468" s="213"/>
    </row>
    <row r="469" spans="1:60" outlineLevel="1" x14ac:dyDescent="0.2">
      <c r="A469" s="220"/>
      <c r="B469" s="221"/>
      <c r="C469" s="261" t="s">
        <v>379</v>
      </c>
      <c r="D469" s="248"/>
      <c r="E469" s="249">
        <v>2.3363999999999998</v>
      </c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13"/>
      <c r="Z469" s="213"/>
      <c r="AA469" s="213"/>
      <c r="AB469" s="213"/>
      <c r="AC469" s="213"/>
      <c r="AD469" s="213"/>
      <c r="AE469" s="213"/>
      <c r="AF469" s="213"/>
      <c r="AG469" s="213" t="s">
        <v>154</v>
      </c>
      <c r="AH469" s="213">
        <v>0</v>
      </c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3"/>
      <c r="AW469" s="213"/>
      <c r="AX469" s="213"/>
      <c r="AY469" s="213"/>
      <c r="AZ469" s="213"/>
      <c r="BA469" s="213"/>
      <c r="BB469" s="213"/>
      <c r="BC469" s="213"/>
      <c r="BD469" s="213"/>
      <c r="BE469" s="213"/>
      <c r="BF469" s="213"/>
      <c r="BG469" s="213"/>
      <c r="BH469" s="213"/>
    </row>
    <row r="470" spans="1:60" outlineLevel="1" x14ac:dyDescent="0.2">
      <c r="A470" s="220"/>
      <c r="B470" s="221"/>
      <c r="C470" s="261" t="s">
        <v>328</v>
      </c>
      <c r="D470" s="248"/>
      <c r="E470" s="249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13"/>
      <c r="Z470" s="213"/>
      <c r="AA470" s="213"/>
      <c r="AB470" s="213"/>
      <c r="AC470" s="213"/>
      <c r="AD470" s="213"/>
      <c r="AE470" s="213"/>
      <c r="AF470" s="213"/>
      <c r="AG470" s="213" t="s">
        <v>154</v>
      </c>
      <c r="AH470" s="213">
        <v>0</v>
      </c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3"/>
      <c r="AW470" s="213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</row>
    <row r="471" spans="1:60" outlineLevel="1" x14ac:dyDescent="0.2">
      <c r="A471" s="220"/>
      <c r="B471" s="221"/>
      <c r="C471" s="261" t="s">
        <v>329</v>
      </c>
      <c r="D471" s="248"/>
      <c r="E471" s="249">
        <v>36.229599999999998</v>
      </c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13"/>
      <c r="Z471" s="213"/>
      <c r="AA471" s="213"/>
      <c r="AB471" s="213"/>
      <c r="AC471" s="213"/>
      <c r="AD471" s="213"/>
      <c r="AE471" s="213"/>
      <c r="AF471" s="213"/>
      <c r="AG471" s="213" t="s">
        <v>154</v>
      </c>
      <c r="AH471" s="213">
        <v>0</v>
      </c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</row>
    <row r="472" spans="1:60" outlineLevel="1" x14ac:dyDescent="0.2">
      <c r="A472" s="220"/>
      <c r="B472" s="221"/>
      <c r="C472" s="261" t="s">
        <v>330</v>
      </c>
      <c r="D472" s="248"/>
      <c r="E472" s="249">
        <v>25.886959999999998</v>
      </c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13"/>
      <c r="Z472" s="213"/>
      <c r="AA472" s="213"/>
      <c r="AB472" s="213"/>
      <c r="AC472" s="213"/>
      <c r="AD472" s="213"/>
      <c r="AE472" s="213"/>
      <c r="AF472" s="213"/>
      <c r="AG472" s="213" t="s">
        <v>154</v>
      </c>
      <c r="AH472" s="213">
        <v>0</v>
      </c>
      <c r="AI472" s="213"/>
      <c r="AJ472" s="213"/>
      <c r="AK472" s="213"/>
      <c r="AL472" s="213"/>
      <c r="AM472" s="213"/>
      <c r="AN472" s="213"/>
      <c r="AO472" s="213"/>
      <c r="AP472" s="213"/>
      <c r="AQ472" s="213"/>
      <c r="AR472" s="213"/>
      <c r="AS472" s="213"/>
      <c r="AT472" s="213"/>
      <c r="AU472" s="213"/>
      <c r="AV472" s="213"/>
      <c r="AW472" s="213"/>
      <c r="AX472" s="213"/>
      <c r="AY472" s="213"/>
      <c r="AZ472" s="213"/>
      <c r="BA472" s="213"/>
      <c r="BB472" s="213"/>
      <c r="BC472" s="213"/>
      <c r="BD472" s="213"/>
      <c r="BE472" s="213"/>
      <c r="BF472" s="213"/>
      <c r="BG472" s="213"/>
      <c r="BH472" s="213"/>
    </row>
    <row r="473" spans="1:60" outlineLevel="1" x14ac:dyDescent="0.2">
      <c r="A473" s="220"/>
      <c r="B473" s="221"/>
      <c r="C473" s="261" t="s">
        <v>595</v>
      </c>
      <c r="D473" s="248"/>
      <c r="E473" s="249">
        <v>13.797000000000001</v>
      </c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13"/>
      <c r="Z473" s="213"/>
      <c r="AA473" s="213"/>
      <c r="AB473" s="213"/>
      <c r="AC473" s="213"/>
      <c r="AD473" s="213"/>
      <c r="AE473" s="213"/>
      <c r="AF473" s="213"/>
      <c r="AG473" s="213" t="s">
        <v>154</v>
      </c>
      <c r="AH473" s="213">
        <v>0</v>
      </c>
      <c r="AI473" s="213"/>
      <c r="AJ473" s="213"/>
      <c r="AK473" s="213"/>
      <c r="AL473" s="213"/>
      <c r="AM473" s="213"/>
      <c r="AN473" s="213"/>
      <c r="AO473" s="213"/>
      <c r="AP473" s="213"/>
      <c r="AQ473" s="213"/>
      <c r="AR473" s="213"/>
      <c r="AS473" s="213"/>
      <c r="AT473" s="213"/>
      <c r="AU473" s="213"/>
      <c r="AV473" s="213"/>
      <c r="AW473" s="213"/>
      <c r="AX473" s="213"/>
      <c r="AY473" s="213"/>
      <c r="AZ473" s="213"/>
      <c r="BA473" s="213"/>
      <c r="BB473" s="213"/>
      <c r="BC473" s="213"/>
      <c r="BD473" s="213"/>
      <c r="BE473" s="213"/>
      <c r="BF473" s="213"/>
      <c r="BG473" s="213"/>
      <c r="BH473" s="213"/>
    </row>
    <row r="474" spans="1:60" outlineLevel="1" x14ac:dyDescent="0.2">
      <c r="A474" s="220"/>
      <c r="B474" s="221"/>
      <c r="C474" s="261" t="s">
        <v>328</v>
      </c>
      <c r="D474" s="248"/>
      <c r="E474" s="249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13"/>
      <c r="Z474" s="213"/>
      <c r="AA474" s="213"/>
      <c r="AB474" s="213"/>
      <c r="AC474" s="213"/>
      <c r="AD474" s="213"/>
      <c r="AE474" s="213"/>
      <c r="AF474" s="213"/>
      <c r="AG474" s="213" t="s">
        <v>154</v>
      </c>
      <c r="AH474" s="213">
        <v>0</v>
      </c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3"/>
      <c r="AT474" s="213"/>
      <c r="AU474" s="213"/>
      <c r="AV474" s="213"/>
      <c r="AW474" s="213"/>
      <c r="AX474" s="213"/>
      <c r="AY474" s="213"/>
      <c r="AZ474" s="213"/>
      <c r="BA474" s="213"/>
      <c r="BB474" s="213"/>
      <c r="BC474" s="213"/>
      <c r="BD474" s="213"/>
      <c r="BE474" s="213"/>
      <c r="BF474" s="213"/>
      <c r="BG474" s="213"/>
      <c r="BH474" s="213"/>
    </row>
    <row r="475" spans="1:60" outlineLevel="1" x14ac:dyDescent="0.2">
      <c r="A475" s="220"/>
      <c r="B475" s="221"/>
      <c r="C475" s="261" t="s">
        <v>329</v>
      </c>
      <c r="D475" s="248"/>
      <c r="E475" s="249">
        <v>36.229599999999998</v>
      </c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13"/>
      <c r="Z475" s="213"/>
      <c r="AA475" s="213"/>
      <c r="AB475" s="213"/>
      <c r="AC475" s="213"/>
      <c r="AD475" s="213"/>
      <c r="AE475" s="213"/>
      <c r="AF475" s="213"/>
      <c r="AG475" s="213" t="s">
        <v>154</v>
      </c>
      <c r="AH475" s="213">
        <v>0</v>
      </c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3"/>
      <c r="AT475" s="213"/>
      <c r="AU475" s="213"/>
      <c r="AV475" s="213"/>
      <c r="AW475" s="213"/>
      <c r="AX475" s="213"/>
      <c r="AY475" s="213"/>
      <c r="AZ475" s="213"/>
      <c r="BA475" s="213"/>
      <c r="BB475" s="213"/>
      <c r="BC475" s="213"/>
      <c r="BD475" s="213"/>
      <c r="BE475" s="213"/>
      <c r="BF475" s="213"/>
      <c r="BG475" s="213"/>
      <c r="BH475" s="213"/>
    </row>
    <row r="476" spans="1:60" outlineLevel="1" x14ac:dyDescent="0.2">
      <c r="A476" s="220"/>
      <c r="B476" s="221"/>
      <c r="C476" s="261" t="s">
        <v>330</v>
      </c>
      <c r="D476" s="248"/>
      <c r="E476" s="249">
        <v>25.886959999999998</v>
      </c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13"/>
      <c r="Z476" s="213"/>
      <c r="AA476" s="213"/>
      <c r="AB476" s="213"/>
      <c r="AC476" s="213"/>
      <c r="AD476" s="213"/>
      <c r="AE476" s="213"/>
      <c r="AF476" s="213"/>
      <c r="AG476" s="213" t="s">
        <v>154</v>
      </c>
      <c r="AH476" s="213">
        <v>0</v>
      </c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D476" s="213"/>
      <c r="BE476" s="213"/>
      <c r="BF476" s="213"/>
      <c r="BG476" s="213"/>
      <c r="BH476" s="213"/>
    </row>
    <row r="477" spans="1:60" x14ac:dyDescent="0.2">
      <c r="A477" s="3"/>
      <c r="B477" s="4"/>
      <c r="C477" s="245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AE477">
        <v>15</v>
      </c>
      <c r="AF477">
        <v>21</v>
      </c>
      <c r="AG477" t="s">
        <v>97</v>
      </c>
    </row>
    <row r="478" spans="1:60" x14ac:dyDescent="0.2">
      <c r="A478" s="216"/>
      <c r="B478" s="217" t="s">
        <v>29</v>
      </c>
      <c r="C478" s="246"/>
      <c r="D478" s="218"/>
      <c r="E478" s="219"/>
      <c r="F478" s="219"/>
      <c r="G478" s="240">
        <f>G8+G66+G107+G111+G114+G124+G133+G298+G323+G335+G343+G371+G390</f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AE478">
        <f>SUMIF(L7:L476,AE477,G7:G476)</f>
        <v>0</v>
      </c>
      <c r="AF478">
        <f>SUMIF(L7:L476,AF477,G7:G476)</f>
        <v>0</v>
      </c>
      <c r="AG478" t="s">
        <v>141</v>
      </c>
    </row>
    <row r="479" spans="1:60" x14ac:dyDescent="0.2">
      <c r="C479" s="247"/>
      <c r="D479" s="10"/>
      <c r="AG479" t="s">
        <v>143</v>
      </c>
    </row>
    <row r="480" spans="1:60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sqTFX3muGwiSvWgFyjBy5I9QfHjPyvJWjpf6AEI5fsrMUaIw82LIPc54Snh81Lhjgi9o5UN/TVAP0Tmv84wNw==" saltValue="HH+C+Ff5gLptKS5zLDz2xA==" spinCount="100000" sheet="1"/>
  <mergeCells count="52">
    <mergeCell ref="C392:G392"/>
    <mergeCell ref="C399:G399"/>
    <mergeCell ref="C402:G402"/>
    <mergeCell ref="C403:G403"/>
    <mergeCell ref="C345:G345"/>
    <mergeCell ref="C349:G349"/>
    <mergeCell ref="C370:G370"/>
    <mergeCell ref="C379:G379"/>
    <mergeCell ref="C385:G385"/>
    <mergeCell ref="C389:G389"/>
    <mergeCell ref="C325:G325"/>
    <mergeCell ref="C326:G326"/>
    <mergeCell ref="C329:G329"/>
    <mergeCell ref="C332:G332"/>
    <mergeCell ref="C337:G337"/>
    <mergeCell ref="C340:G340"/>
    <mergeCell ref="C127:G127"/>
    <mergeCell ref="C128:G128"/>
    <mergeCell ref="C132:G132"/>
    <mergeCell ref="C297:G297"/>
    <mergeCell ref="C300:G300"/>
    <mergeCell ref="C322:G322"/>
    <mergeCell ref="C93:G93"/>
    <mergeCell ref="C94:G94"/>
    <mergeCell ref="C97:G97"/>
    <mergeCell ref="C113:G113"/>
    <mergeCell ref="C123:G123"/>
    <mergeCell ref="C126:G126"/>
    <mergeCell ref="C77:G77"/>
    <mergeCell ref="C80:G80"/>
    <mergeCell ref="C81:G81"/>
    <mergeCell ref="C84:G84"/>
    <mergeCell ref="C87:G87"/>
    <mergeCell ref="C90:G90"/>
    <mergeCell ref="C44:G44"/>
    <mergeCell ref="C54:G54"/>
    <mergeCell ref="C61:G61"/>
    <mergeCell ref="C68:G68"/>
    <mergeCell ref="C71:G71"/>
    <mergeCell ref="C74:G74"/>
    <mergeCell ref="C17:G17"/>
    <mergeCell ref="C20:G20"/>
    <mergeCell ref="C27:G27"/>
    <mergeCell ref="C28:G28"/>
    <mergeCell ref="C38:G38"/>
    <mergeCell ref="C41:G4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00 01 Naklady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01 Naklady'!Názvy_tisku</vt:lpstr>
      <vt:lpstr>'01 01 Pol'!Názvy_tisku</vt:lpstr>
      <vt:lpstr>oadresa</vt:lpstr>
      <vt:lpstr>Stavba!Objednatel</vt:lpstr>
      <vt:lpstr>Stavba!Objekt</vt:lpstr>
      <vt:lpstr>'00 01 Naklady'!Oblast_tisku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RTS</dc:creator>
  <cp:lastModifiedBy>RTS</cp:lastModifiedBy>
  <cp:lastPrinted>2019-03-19T12:27:02Z</cp:lastPrinted>
  <dcterms:created xsi:type="dcterms:W3CDTF">2009-04-08T07:15:50Z</dcterms:created>
  <dcterms:modified xsi:type="dcterms:W3CDTF">2019-06-13T13:13:14Z</dcterms:modified>
</cp:coreProperties>
</file>